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040" windowWidth="21630" windowHeight="5100" tabRatio="872" firstSheet="6" activeTab="16"/>
  </bookViews>
  <sheets>
    <sheet name="List Of Tables" sheetId="1" r:id="rId1"/>
    <sheet name="Table 1" sheetId="2" r:id="rId2"/>
    <sheet name="Table 2-3" sheetId="3" r:id="rId3"/>
    <sheet name="Table 4" sheetId="4" r:id="rId4"/>
    <sheet name="Table 5" sheetId="5" r:id="rId5"/>
    <sheet name="Table 6" sheetId="6" r:id="rId6"/>
    <sheet name="Table 7-8 " sheetId="7" r:id="rId7"/>
    <sheet name="Table 9" sheetId="8" r:id="rId8"/>
    <sheet name="Table10" sheetId="9" r:id="rId9"/>
    <sheet name="Table 11" sheetId="10" r:id="rId10"/>
    <sheet name="Table 12-13" sheetId="11" r:id="rId11"/>
    <sheet name="Table 14" sheetId="12" r:id="rId12"/>
    <sheet name="Table15" sheetId="13" r:id="rId13"/>
    <sheet name="Table 16 " sheetId="14" r:id="rId14"/>
    <sheet name="Table17-18" sheetId="15" r:id="rId15"/>
    <sheet name="Table 19-20" sheetId="16" r:id="rId16"/>
    <sheet name="Table 21" sheetId="17" r:id="rId17"/>
  </sheets>
  <externalReferences>
    <externalReference r:id="rId20"/>
  </externalReferences>
  <definedNames>
    <definedName name="_Toc6214303" localSheetId="1">'Table 1'!$A$1</definedName>
    <definedName name="_xlnm.Print_Area" localSheetId="0">'List Of Tables'!$A$1:$C$30</definedName>
    <definedName name="_xlnm.Print_Area" localSheetId="9">'Table 11'!$A$1:$F$23</definedName>
    <definedName name="_xlnm.Print_Area" localSheetId="15">'Table 19-20'!$A$1:$I$24</definedName>
    <definedName name="_xlnm.Print_Area" localSheetId="16">'Table 21'!$A$1:$F$9</definedName>
    <definedName name="_xlnm.Print_Area" localSheetId="2">'Table 2-3'!$A$1:$H$39</definedName>
    <definedName name="_xlnm.Print_Area" localSheetId="5">'Table 6'!$A$1:$I$11</definedName>
    <definedName name="_xlnm.Print_Area" localSheetId="8">'Table10'!$A$1:$H$27</definedName>
    <definedName name="_xlnm.Print_Titles" localSheetId="9">'Table 11'!$1:$2</definedName>
    <definedName name="_xlnm.Print_Titles" localSheetId="3">'Table 4'!$1:$4</definedName>
  </definedNames>
  <calcPr fullCalcOnLoad="1"/>
</workbook>
</file>

<file path=xl/sharedStrings.xml><?xml version="1.0" encoding="utf-8"?>
<sst xmlns="http://schemas.openxmlformats.org/spreadsheetml/2006/main" count="473" uniqueCount="225">
  <si>
    <t>Professional, scientific and technical activities</t>
  </si>
  <si>
    <t>Administrative and support service activities</t>
  </si>
  <si>
    <t>Public administration and defence</t>
  </si>
  <si>
    <t>Education</t>
  </si>
  <si>
    <t>Human health and social work activities</t>
  </si>
  <si>
    <t>Arts, entertainment and recreation</t>
  </si>
  <si>
    <t>Other service activities</t>
  </si>
  <si>
    <t>Activities of households as employers</t>
  </si>
  <si>
    <t>Activities of extraterritorial organizations and bodies</t>
  </si>
  <si>
    <t>Total</t>
  </si>
  <si>
    <t>Labour force status</t>
  </si>
  <si>
    <t>Labour force</t>
  </si>
  <si>
    <t>Employed</t>
  </si>
  <si>
    <t>Unemployed</t>
  </si>
  <si>
    <t>Outside labour force</t>
  </si>
  <si>
    <t>Employed population</t>
  </si>
  <si>
    <t>Professionals</t>
  </si>
  <si>
    <t>Agriculture, forestry and fishing</t>
  </si>
  <si>
    <t>Mining and quarrying</t>
  </si>
  <si>
    <t>Population 16 yrs and over</t>
  </si>
  <si>
    <t>Manufacturing</t>
  </si>
  <si>
    <t>Electricity, gas, steam and air conditioning supply</t>
  </si>
  <si>
    <t>Water supply, sewerage and waste management</t>
  </si>
  <si>
    <t>Construction</t>
  </si>
  <si>
    <t>Wholesale, retail trade, repair of motor vehicles, motorcylces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</si>
  <si>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</si>
  <si>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</si>
  <si>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</si>
  <si>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</si>
  <si>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</si>
  <si>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Male</t>
  </si>
  <si>
    <t>Female</t>
  </si>
  <si>
    <t>Urban</t>
  </si>
  <si>
    <t>Rural</t>
  </si>
  <si>
    <t>Male</t>
  </si>
  <si>
    <t>Female</t>
  </si>
  <si>
    <t>Rural</t>
  </si>
  <si>
    <t>Urban</t>
  </si>
  <si>
    <t>Service and sales workers</t>
  </si>
  <si>
    <t>20-24 yrs</t>
  </si>
  <si>
    <t>25-29 yrs</t>
  </si>
  <si>
    <t>35- 39 yrs</t>
  </si>
  <si>
    <t>40-44 yrs</t>
  </si>
  <si>
    <t>45-49 yrs</t>
  </si>
  <si>
    <t>50-54 yrs</t>
  </si>
  <si>
    <t>55-59 yrs</t>
  </si>
  <si>
    <t>60-64 yrs</t>
  </si>
  <si>
    <t>65-69 yrs</t>
  </si>
  <si>
    <t>70-74 yrs</t>
  </si>
  <si>
    <t>75+</t>
  </si>
  <si>
    <t>Elementary occupations</t>
  </si>
  <si>
    <t>Craft and related trades workers</t>
  </si>
  <si>
    <t>30-34 yrs</t>
  </si>
  <si>
    <t>Sex</t>
  </si>
  <si>
    <t>Area of residence</t>
  </si>
  <si>
    <t>Rwanda</t>
  </si>
  <si>
    <t>Primary</t>
  </si>
  <si>
    <t>Upper secondary</t>
  </si>
  <si>
    <t>Employed population 16+</t>
  </si>
  <si>
    <t>Employee,Paid apprentice/intern</t>
  </si>
  <si>
    <t>Employer</t>
  </si>
  <si>
    <t>None</t>
  </si>
  <si>
    <t>Living together</t>
  </si>
  <si>
    <t>Outside Labour Force</t>
  </si>
  <si>
    <t>agriculture</t>
  </si>
  <si>
    <t xml:space="preserve"> in subsistence </t>
  </si>
  <si>
    <t>Area of Residence</t>
  </si>
  <si>
    <t>Population and household characteristics</t>
  </si>
  <si>
    <t>Labour force participation</t>
  </si>
  <si>
    <t>Employment</t>
  </si>
  <si>
    <t>LIST OF TABLES</t>
  </si>
  <si>
    <t>3 –  less than 6 months</t>
  </si>
  <si>
    <t>1 –  less than 2 years</t>
  </si>
  <si>
    <t>6 –  less than 12 months</t>
  </si>
  <si>
    <t>2 years or more</t>
  </si>
  <si>
    <t>16-19 yrs</t>
  </si>
  <si>
    <t>41-48 hours</t>
  </si>
  <si>
    <t>62-79 hours</t>
  </si>
  <si>
    <t>80 hours+</t>
  </si>
  <si>
    <t>35-40 hours</t>
  </si>
  <si>
    <t>49-61 hours</t>
  </si>
  <si>
    <t>less than 24 hours</t>
  </si>
  <si>
    <t>25-34 hours</t>
  </si>
  <si>
    <t>20-24 yrs</t>
  </si>
  <si>
    <t>25-30 yrs</t>
  </si>
  <si>
    <t>Own-account worker</t>
  </si>
  <si>
    <t>Member of cooperative</t>
  </si>
  <si>
    <t>Contributing family worker</t>
  </si>
  <si>
    <t xml:space="preserve">Youth employment and unemployment </t>
  </si>
  <si>
    <t>Labour underutilisation</t>
  </si>
  <si>
    <t>Registering with or contacting public or private employment services</t>
  </si>
  <si>
    <t>Placing or answering newspaper or online job advertisements</t>
  </si>
  <si>
    <t>16-24 yrs</t>
  </si>
  <si>
    <t>25-34 yrs</t>
  </si>
  <si>
    <t>35-54 yrs</t>
  </si>
  <si>
    <t>55-64 yrs</t>
  </si>
  <si>
    <t>Total</t>
  </si>
  <si>
    <t>Male</t>
  </si>
  <si>
    <t>Female</t>
  </si>
  <si>
    <t>Urban</t>
  </si>
  <si>
    <t>Rural</t>
  </si>
  <si>
    <t>Lower secondary</t>
  </si>
  <si>
    <t>University</t>
  </si>
  <si>
    <t>65+ yrs</t>
  </si>
  <si>
    <t>Arranging for financial ressources,applying for permits,licences</t>
  </si>
  <si>
    <t>Looking for land,premises,machinery,supplies,farming inputs</t>
  </si>
  <si>
    <t>Seeking the assistance of friends,relatives or other types of intermediaries</t>
  </si>
  <si>
    <t>Applying to employers directly,checking at worksites,farms,factory gates,markets</t>
  </si>
  <si>
    <t>Placing and updating resumes on professional or social networking sites online</t>
  </si>
  <si>
    <t>Managers</t>
  </si>
  <si>
    <t>Household size</t>
  </si>
  <si>
    <t>Total number households</t>
  </si>
  <si>
    <t>10+</t>
  </si>
  <si>
    <t xml:space="preserve"> </t>
  </si>
  <si>
    <t>Married</t>
  </si>
  <si>
    <t>Divorced/separeted</t>
  </si>
  <si>
    <t>Single</t>
  </si>
  <si>
    <t>Widow/widower</t>
  </si>
  <si>
    <t>Technicians and associate professionals</t>
  </si>
  <si>
    <t>Clerical support workers</t>
  </si>
  <si>
    <t>Young not in employment nor in education (16-30 yrs)</t>
  </si>
  <si>
    <t>age group</t>
  </si>
  <si>
    <t>Unemployed population 16+</t>
  </si>
  <si>
    <t>Population 16 years old and over</t>
  </si>
  <si>
    <t>- Employed</t>
  </si>
  <si>
    <t>- Unemployed</t>
  </si>
  <si>
    <t>Labour underutilization</t>
  </si>
  <si>
    <t>- Time-related underemployed</t>
  </si>
  <si>
    <t>- Potential labour force</t>
  </si>
  <si>
    <t>Population</t>
  </si>
  <si>
    <t>0-4 yrs</t>
  </si>
  <si>
    <t>5-9 yrs</t>
  </si>
  <si>
    <t>10-14 yrs</t>
  </si>
  <si>
    <t>15-19 yrs</t>
  </si>
  <si>
    <t>25-29 yrs</t>
  </si>
  <si>
    <t>30-34 yrs</t>
  </si>
  <si>
    <t>35- 39 yrs</t>
  </si>
  <si>
    <t>40-44 yrs</t>
  </si>
  <si>
    <t>45-49 yrs</t>
  </si>
  <si>
    <t>50-54 yrs</t>
  </si>
  <si>
    <t>55-59 yrs</t>
  </si>
  <si>
    <t>60-64 yrs</t>
  </si>
  <si>
    <t>65-69 yrs</t>
  </si>
  <si>
    <t>70-74 yrs</t>
  </si>
  <si>
    <t>75+</t>
  </si>
  <si>
    <t>0 –  less than 3 months</t>
  </si>
  <si>
    <t>Unemployed population who looked for a job</t>
  </si>
  <si>
    <t>Less than 3 months</t>
  </si>
  <si>
    <t>Less than 6 months</t>
  </si>
  <si>
    <t>Less than 12 months</t>
  </si>
  <si>
    <t>1 year to less than 2 years</t>
  </si>
  <si>
    <t>2 years and above</t>
  </si>
  <si>
    <t>Median monthly earnings at main job</t>
  </si>
  <si>
    <t>Labour force participation rate(%)</t>
  </si>
  <si>
    <t>Employment-to-population ratio(%)</t>
  </si>
  <si>
    <t>Time related underemployment rate(%)</t>
  </si>
  <si>
    <t>LU1 - Unemployment rate(%)</t>
  </si>
  <si>
    <t>LU2 - Combined rate of unemployment and time-related underemployment(%)</t>
  </si>
  <si>
    <t>LU3 - Combined rate of unemployment and potential labour force(%)</t>
  </si>
  <si>
    <t>LU4 - Composite measure of labour underutilization(%)</t>
  </si>
  <si>
    <t>Youth unemployment rate (16-30 yrs)(%)</t>
  </si>
  <si>
    <t>Occupation group (ISCO High level)</t>
  </si>
  <si>
    <t>Head of household</t>
  </si>
  <si>
    <t>Participated in  subsistence agriculture</t>
  </si>
  <si>
    <t>Total Population 16 yrs and over</t>
  </si>
  <si>
    <t>Male Pop. 16+ yrs</t>
  </si>
  <si>
    <t>Female Pop. 16+ yrs</t>
  </si>
  <si>
    <t>Urban Pop. 16+ yrs</t>
  </si>
  <si>
    <t>Rural Pop. 16+ yrs</t>
  </si>
  <si>
    <t>Not participated</t>
  </si>
  <si>
    <t xml:space="preserve">Participated in </t>
  </si>
  <si>
    <t>Not participated in subsistence agriculture</t>
  </si>
  <si>
    <t xml:space="preserve">subsistence </t>
  </si>
  <si>
    <t>Age Group</t>
  </si>
  <si>
    <t>16-30 yrs</t>
  </si>
  <si>
    <t>Residence area</t>
  </si>
  <si>
    <t>Labour force highlights</t>
  </si>
  <si>
    <t>Services</t>
  </si>
  <si>
    <t>Skilled agricultural, forestry and fishery workers</t>
  </si>
  <si>
    <t>Participated in subsistence agriculture</t>
  </si>
  <si>
    <t>Labour force participation rate (%)</t>
  </si>
  <si>
    <t>Employment-population ratio (%)</t>
  </si>
  <si>
    <t>Unemployment rate (%)</t>
  </si>
  <si>
    <t>Plant and machine operators and assemblers</t>
  </si>
  <si>
    <t>Youth Unemployed (16-30 yrs)</t>
  </si>
  <si>
    <t>Youth Population (16-30yrs)</t>
  </si>
  <si>
    <t>Lower_secondary</t>
  </si>
  <si>
    <t>Upper_secondary</t>
  </si>
  <si>
    <t>Humanity and art</t>
  </si>
  <si>
    <t>Social Science busine</t>
  </si>
  <si>
    <t>Science</t>
  </si>
  <si>
    <t>Agriculture</t>
  </si>
  <si>
    <t>Health and welfare</t>
  </si>
  <si>
    <t>Field of Education</t>
  </si>
  <si>
    <t>Educational attainment</t>
  </si>
  <si>
    <t>Engineering, manufacturing</t>
  </si>
  <si>
    <t>Number of responses per  search method</t>
  </si>
  <si>
    <t>General education</t>
  </si>
  <si>
    <t>Residential area</t>
  </si>
  <si>
    <t>Marital status</t>
  </si>
  <si>
    <t>Residencial area</t>
  </si>
  <si>
    <t>Table B.4: Population 16 years old and over by labour force status, sex, age group, and urban/rural area, May-22 (Q1)</t>
  </si>
  <si>
    <t>Table B.1: Summary labour force indicators, May-22 (Q1)</t>
  </si>
  <si>
    <t>Table B.2: Population by sex, age group and urban/rural area, May-22 (Q1)</t>
  </si>
  <si>
    <t>Table B.3: Households by household size, sex of head of household and urban/rural area, May-22 (Q1)</t>
  </si>
  <si>
    <t>Table B.5: Population 16 years old and over by labour force status and level of educational attainment , May-22 (Q1)</t>
  </si>
  <si>
    <t>Table B.6: Population 16 years old and over by labour force status and marital status, May-22 (Q1)</t>
  </si>
  <si>
    <t>Table B.7:Employed population by sex, age group, and urban/rural area, May-22 (Q1)</t>
  </si>
  <si>
    <t>Table B.8: Employed population by sex, occupation group, and urban/rural area, May-22 (Q1)</t>
  </si>
  <si>
    <t>Table B.9: Employed population by sex, educational attainment, and urban/rural area, May-22 (Q1)</t>
  </si>
  <si>
    <t>Table B.10:Employed population by sex, branch of economic activity, and urban/rural area, May-22 (Q1)</t>
  </si>
  <si>
    <t>Table B.11: Educational attainement and field of Education by Labour market status, May-22 (Q1)</t>
  </si>
  <si>
    <t>Table B.12: Employed population by sex, status in employment, and urban/rural area, May-22 (Q1)</t>
  </si>
  <si>
    <t>Table B.13: Employed population by sex, hours usually worked per week at all jobs, and urban/rural area, May-22 (Q1)</t>
  </si>
  <si>
    <t>Table B.14: Youth  Population by sex, and residential area, May-22 (Q1)</t>
  </si>
  <si>
    <t>Table B.15: Youth Unemployed by sex, duration of seeking employment, and urban/rural area, May-22 (Q1)</t>
  </si>
  <si>
    <t>Table B.16:Youth not in employment and not currently in education or training by sex, age group, and urban/rural area, May-22 (Q1)</t>
  </si>
  <si>
    <t>Table B.17:Unemployed population by sex, broad age group and urban/rural area, May-22 (Q1)</t>
  </si>
  <si>
    <t>Table B.18: Unemployed population by sex, level of educational, and urban/rural area, May-22 (Q1)</t>
  </si>
  <si>
    <t>Table B.19A: Unemployed population(who looked for a job) by sex,method of seeking employment, and urban/rural area, May-22 (Q1)</t>
  </si>
  <si>
    <t>Table B.20: Unemployed population(who looked for a job) by sex, duration of seeking employment, and urban/rural area, May-22 (Q1)</t>
  </si>
  <si>
    <t>Table B.21: Time related under employment by age group sex and area of residence, May-22 (Q1)</t>
  </si>
  <si>
    <t>60,000</t>
  </si>
  <si>
    <t>26,000</t>
  </si>
  <si>
    <t>20,800</t>
  </si>
</sst>
</file>

<file path=xl/styles.xml><?xml version="1.0" encoding="utf-8"?>
<styleSheet xmlns="http://schemas.openxmlformats.org/spreadsheetml/2006/main">
  <numFmts count="57">
    <numFmt numFmtId="5" formatCode="&quot;RF&quot;#,##0;\-&quot;RF&quot;#,##0"/>
    <numFmt numFmtId="6" formatCode="&quot;RF&quot;#,##0;[Red]\-&quot;RF&quot;#,##0"/>
    <numFmt numFmtId="7" formatCode="&quot;RF&quot;#,##0.00;\-&quot;RF&quot;#,##0.00"/>
    <numFmt numFmtId="8" formatCode="&quot;RF&quot;#,##0.00;[Red]\-&quot;RF&quot;#,##0.00"/>
    <numFmt numFmtId="42" formatCode="_-&quot;RF&quot;* #,##0_-;\-&quot;RF&quot;* #,##0_-;_-&quot;RF&quot;* &quot;-&quot;_-;_-@_-"/>
    <numFmt numFmtId="41" formatCode="_-* #,##0_-;\-* #,##0_-;_-* &quot;-&quot;_-;_-@_-"/>
    <numFmt numFmtId="44" formatCode="_-&quot;RF&quot;* #,##0.00_-;\-&quot;RF&quot;* #,##0.00_-;_-&quot;RF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%"/>
    <numFmt numFmtId="179" formatCode="###0"/>
    <numFmt numFmtId="180" formatCode="_(* #,##0_);_(* \(#,##0\);_(* &quot;-&quot;??_);_(@_)"/>
    <numFmt numFmtId="181" formatCode="###0.0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###"/>
    <numFmt numFmtId="188" formatCode="###0.00"/>
    <numFmt numFmtId="189" formatCode="####.00"/>
    <numFmt numFmtId="190" formatCode="_(* #,##0.0_);_(* \(#,##0.0\);_(* &quot;-&quot;??_);_(@_)"/>
    <numFmt numFmtId="191" formatCode="###0.0%"/>
    <numFmt numFmtId="192" formatCode="####.0%"/>
    <numFmt numFmtId="193" formatCode="#,##0.0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[$-409]dddd\,\ mmmm\ dd\,\ yyyy"/>
    <numFmt numFmtId="201" formatCode="[$-409]h:mm:ss\ am/pm"/>
    <numFmt numFmtId="202" formatCode="_(* #,##0.000_);_(* \(#,##0.000\);_(* &quot;-&quot;??_);_(@_)"/>
    <numFmt numFmtId="203" formatCode="_(* #,##0.0000_);_(* \(#,##0.0000\);_(* &quot;-&quot;??_);_(@_)"/>
    <numFmt numFmtId="204" formatCode="_(* #,##0.00000_);_(* \(#,##0.00000\);_(* &quot;-&quot;??_);_(@_)"/>
    <numFmt numFmtId="205" formatCode="_(* #,##0.000000_);_(* \(#,##0.000000\);_(* &quot;-&quot;??_);_(@_)"/>
    <numFmt numFmtId="206" formatCode="_(* #,##0.0000000_);_(* \(#,##0.0000000\);_(* &quot;-&quot;??_);_(@_)"/>
    <numFmt numFmtId="207" formatCode="_(* #,##0.00000000_);_(* \(#,##0.00000000\);_(* &quot;-&quot;??_);_(@_)"/>
    <numFmt numFmtId="208" formatCode="_(* #,##0.000000000_);_(* \(#,##0.000000000\);_(* &quot;-&quot;??_);_(@_)"/>
    <numFmt numFmtId="209" formatCode="0.000%"/>
    <numFmt numFmtId="210" formatCode="[$-409]dddd\,\ mmmm\ d\,\ yyyy"/>
    <numFmt numFmtId="211" formatCode="#,##0.000"/>
    <numFmt numFmtId="212" formatCode="#,##0.0_);\(#,##0.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name val="Cambria"/>
      <family val="1"/>
    </font>
    <font>
      <sz val="12"/>
      <name val="Cambria"/>
      <family val="1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Arial"/>
      <family val="2"/>
    </font>
    <font>
      <b/>
      <sz val="9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22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sz val="10"/>
      <color indexed="10"/>
      <name val="Cambria"/>
      <family val="1"/>
    </font>
    <font>
      <sz val="12"/>
      <color indexed="10"/>
      <name val="Arial Narrow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color indexed="8"/>
      <name val="Calibri"/>
      <family val="2"/>
    </font>
    <font>
      <sz val="10"/>
      <color indexed="22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rgb="FFFF0000"/>
      <name val="Cambria"/>
      <family val="1"/>
    </font>
    <font>
      <sz val="12"/>
      <color rgb="FFFF0000"/>
      <name val="Arial Narrow"/>
      <family val="2"/>
    </font>
    <font>
      <b/>
      <sz val="18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19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180" fontId="1" fillId="0" borderId="0" xfId="42" applyNumberFormat="1" applyFont="1" applyBorder="1" applyAlignment="1">
      <alignment horizontal="right" vertical="top"/>
    </xf>
    <xf numFmtId="0" fontId="32" fillId="33" borderId="0" xfId="0" applyFont="1" applyFill="1" applyAlignment="1">
      <alignment horizontal="center"/>
    </xf>
    <xf numFmtId="0" fontId="58" fillId="0" borderId="0" xfId="0" applyFont="1" applyAlignment="1">
      <alignment/>
    </xf>
    <xf numFmtId="0" fontId="7" fillId="0" borderId="10" xfId="0" applyFont="1" applyBorder="1" applyAlignment="1">
      <alignment horizontal="left" vertical="center"/>
    </xf>
    <xf numFmtId="0" fontId="0" fillId="33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179" fontId="0" fillId="0" borderId="0" xfId="0" applyNumberFormat="1" applyAlignment="1">
      <alignment/>
    </xf>
    <xf numFmtId="0" fontId="60" fillId="0" borderId="0" xfId="0" applyFont="1" applyAlignment="1">
      <alignment/>
    </xf>
    <xf numFmtId="0" fontId="60" fillId="33" borderId="0" xfId="0" applyFont="1" applyFill="1" applyBorder="1" applyAlignment="1">
      <alignment horizontal="center"/>
    </xf>
    <xf numFmtId="0" fontId="60" fillId="33" borderId="0" xfId="0" applyFont="1" applyFill="1" applyBorder="1" applyAlignment="1">
      <alignment/>
    </xf>
    <xf numFmtId="0" fontId="60" fillId="34" borderId="0" xfId="0" applyFont="1" applyFill="1" applyAlignment="1">
      <alignment/>
    </xf>
    <xf numFmtId="0" fontId="9" fillId="0" borderId="0" xfId="53" applyFont="1" applyBorder="1" applyAlignment="1">
      <alignment horizontal="center"/>
    </xf>
    <xf numFmtId="0" fontId="2" fillId="0" borderId="0" xfId="0" applyFont="1" applyAlignment="1">
      <alignment/>
    </xf>
    <xf numFmtId="0" fontId="7" fillId="35" borderId="0" xfId="58" applyFont="1" applyFill="1" applyBorder="1" applyAlignment="1">
      <alignment horizontal="left"/>
      <protection/>
    </xf>
    <xf numFmtId="0" fontId="9" fillId="0" borderId="0" xfId="0" applyFont="1" applyBorder="1" applyAlignment="1">
      <alignment horizontal="center"/>
    </xf>
    <xf numFmtId="0" fontId="8" fillId="0" borderId="0" xfId="58" applyFont="1" applyFill="1" applyBorder="1" applyAlignment="1">
      <alignment horizontal="left"/>
      <protection/>
    </xf>
    <xf numFmtId="0" fontId="10" fillId="35" borderId="0" xfId="58" applyFont="1" applyFill="1" applyBorder="1" applyAlignment="1">
      <alignment horizontal="center"/>
      <protection/>
    </xf>
    <xf numFmtId="0" fontId="8" fillId="0" borderId="0" xfId="58" applyFont="1" applyFill="1" applyBorder="1" applyAlignment="1">
      <alignment horizontal="left" vertical="center"/>
      <protection/>
    </xf>
    <xf numFmtId="0" fontId="2" fillId="0" borderId="0" xfId="0" applyFont="1" applyAlignment="1">
      <alignment wrapText="1"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12" fillId="0" borderId="0" xfId="0" applyFont="1" applyAlignment="1">
      <alignment/>
    </xf>
    <xf numFmtId="0" fontId="34" fillId="0" borderId="10" xfId="58" applyFont="1" applyFill="1" applyBorder="1" applyAlignment="1">
      <alignment horizontal="left"/>
      <protection/>
    </xf>
    <xf numFmtId="0" fontId="7" fillId="35" borderId="0" xfId="0" applyFont="1" applyFill="1" applyBorder="1" applyAlignment="1">
      <alignment horizontal="left"/>
    </xf>
    <xf numFmtId="0" fontId="12" fillId="0" borderId="0" xfId="0" applyFont="1" applyAlignment="1">
      <alignment/>
    </xf>
    <xf numFmtId="0" fontId="7" fillId="35" borderId="0" xfId="58" applyFont="1" applyFill="1" applyBorder="1" applyAlignment="1">
      <alignment horizontal="center"/>
      <protection/>
    </xf>
    <xf numFmtId="179" fontId="6" fillId="0" borderId="0" xfId="59" applyNumberFormat="1" applyFont="1" applyBorder="1" applyAlignment="1">
      <alignment horizontal="right" vertical="top"/>
      <protection/>
    </xf>
    <xf numFmtId="3" fontId="60" fillId="0" borderId="0" xfId="0" applyNumberFormat="1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0" fillId="36" borderId="0" xfId="0" applyFont="1" applyFill="1" applyAlignment="1">
      <alignment/>
    </xf>
    <xf numFmtId="0" fontId="6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34" borderId="0" xfId="0" applyFont="1" applyFill="1" applyAlignment="1">
      <alignment/>
    </xf>
    <xf numFmtId="179" fontId="0" fillId="0" borderId="0" xfId="0" applyNumberFormat="1" applyFont="1" applyAlignment="1">
      <alignment/>
    </xf>
    <xf numFmtId="180" fontId="12" fillId="0" borderId="0" xfId="42" applyNumberFormat="1" applyFont="1" applyBorder="1" applyAlignment="1">
      <alignment horizontal="right" vertical="top"/>
    </xf>
    <xf numFmtId="37" fontId="1" fillId="0" borderId="0" xfId="42" applyNumberFormat="1" applyFont="1" applyBorder="1" applyAlignment="1">
      <alignment horizontal="right" vertical="top"/>
    </xf>
    <xf numFmtId="180" fontId="0" fillId="33" borderId="0" xfId="42" applyNumberFormat="1" applyFont="1" applyFill="1" applyAlignment="1">
      <alignment/>
    </xf>
    <xf numFmtId="37" fontId="0" fillId="0" borderId="0" xfId="42" applyNumberFormat="1" applyFont="1" applyBorder="1" applyAlignment="1">
      <alignment/>
    </xf>
    <xf numFmtId="37" fontId="0" fillId="0" borderId="0" xfId="42" applyNumberFormat="1" applyFont="1" applyFill="1" applyBorder="1" applyAlignment="1">
      <alignment/>
    </xf>
    <xf numFmtId="37" fontId="12" fillId="0" borderId="0" xfId="42" applyNumberFormat="1" applyFont="1" applyBorder="1" applyAlignment="1">
      <alignment horizontal="right" vertical="top"/>
    </xf>
    <xf numFmtId="180" fontId="0" fillId="0" borderId="0" xfId="0" applyNumberFormat="1" applyAlignment="1">
      <alignment/>
    </xf>
    <xf numFmtId="177" fontId="0" fillId="0" borderId="0" xfId="0" applyNumberFormat="1" applyAlignment="1">
      <alignment/>
    </xf>
    <xf numFmtId="180" fontId="0" fillId="0" borderId="0" xfId="0" applyNumberFormat="1" applyFont="1" applyAlignment="1">
      <alignment/>
    </xf>
    <xf numFmtId="3" fontId="0" fillId="37" borderId="0" xfId="0" applyNumberFormat="1" applyFont="1" applyFill="1" applyAlignment="1">
      <alignment/>
    </xf>
    <xf numFmtId="180" fontId="6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177" fontId="0" fillId="0" borderId="0" xfId="0" applyNumberFormat="1" applyFont="1" applyAlignment="1">
      <alignment/>
    </xf>
    <xf numFmtId="180" fontId="0" fillId="0" borderId="0" xfId="42" applyNumberFormat="1" applyFont="1" applyAlignment="1">
      <alignment/>
    </xf>
    <xf numFmtId="179" fontId="14" fillId="0" borderId="0" xfId="63" applyNumberFormat="1" applyFont="1" applyBorder="1" applyAlignment="1">
      <alignment horizontal="right" vertical="top"/>
      <protection/>
    </xf>
    <xf numFmtId="179" fontId="6" fillId="0" borderId="0" xfId="63" applyNumberFormat="1" applyFont="1" applyBorder="1" applyAlignment="1">
      <alignment horizontal="right" vertical="top"/>
      <protection/>
    </xf>
    <xf numFmtId="0" fontId="58" fillId="0" borderId="0" xfId="0" applyFont="1" applyAlignment="1">
      <alignment horizontal="right"/>
    </xf>
    <xf numFmtId="0" fontId="34" fillId="0" borderId="0" xfId="0" applyFont="1" applyAlignment="1">
      <alignment/>
    </xf>
    <xf numFmtId="0" fontId="62" fillId="21" borderId="0" xfId="0" applyFont="1" applyFill="1" applyBorder="1" applyAlignment="1">
      <alignment horizontal="center"/>
    </xf>
    <xf numFmtId="0" fontId="63" fillId="21" borderId="0" xfId="58" applyFont="1" applyFill="1" applyBorder="1" applyAlignment="1">
      <alignment horizontal="left" vertical="center"/>
      <protection/>
    </xf>
    <xf numFmtId="0" fontId="59" fillId="21" borderId="0" xfId="0" applyFont="1" applyFill="1" applyAlignment="1">
      <alignment/>
    </xf>
    <xf numFmtId="0" fontId="10" fillId="0" borderId="0" xfId="58" applyFont="1" applyFill="1" applyBorder="1" applyAlignment="1">
      <alignment horizontal="center"/>
      <protection/>
    </xf>
    <xf numFmtId="177" fontId="14" fillId="0" borderId="0" xfId="42" applyFont="1" applyBorder="1" applyAlignment="1">
      <alignment horizontal="right" vertical="top"/>
    </xf>
    <xf numFmtId="180" fontId="0" fillId="0" borderId="0" xfId="0" applyNumberFormat="1" applyFont="1" applyBorder="1" applyAlignment="1">
      <alignment/>
    </xf>
    <xf numFmtId="0" fontId="0" fillId="0" borderId="0" xfId="0" applyFont="1" applyAlignment="1">
      <alignment wrapText="1"/>
    </xf>
    <xf numFmtId="3" fontId="13" fillId="0" borderId="0" xfId="42" applyNumberFormat="1" applyFont="1" applyAlignment="1">
      <alignment/>
    </xf>
    <xf numFmtId="3" fontId="0" fillId="0" borderId="0" xfId="42" applyNumberFormat="1" applyFont="1" applyAlignment="1">
      <alignment/>
    </xf>
    <xf numFmtId="3" fontId="60" fillId="0" borderId="0" xfId="42" applyNumberFormat="1" applyFont="1" applyAlignment="1">
      <alignment/>
    </xf>
    <xf numFmtId="3" fontId="0" fillId="34" borderId="0" xfId="42" applyNumberFormat="1" applyFont="1" applyFill="1" applyBorder="1" applyAlignment="1">
      <alignment/>
    </xf>
    <xf numFmtId="3" fontId="1" fillId="34" borderId="0" xfId="42" applyNumberFormat="1" applyFont="1" applyFill="1" applyBorder="1" applyAlignment="1">
      <alignment horizontal="right" vertical="top"/>
    </xf>
    <xf numFmtId="37" fontId="37" fillId="0" borderId="0" xfId="42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horizontal="center" wrapText="1"/>
    </xf>
    <xf numFmtId="180" fontId="0" fillId="33" borderId="0" xfId="0" applyNumberFormat="1" applyFont="1" applyFill="1" applyBorder="1" applyAlignment="1">
      <alignment/>
    </xf>
    <xf numFmtId="0" fontId="0" fillId="0" borderId="11" xfId="0" applyBorder="1" applyAlignment="1">
      <alignment/>
    </xf>
    <xf numFmtId="180" fontId="0" fillId="0" borderId="11" xfId="42" applyNumberFormat="1" applyFont="1" applyBorder="1" applyAlignment="1">
      <alignment/>
    </xf>
    <xf numFmtId="180" fontId="1" fillId="0" borderId="11" xfId="42" applyNumberFormat="1" applyFont="1" applyBorder="1" applyAlignment="1">
      <alignment horizontal="right" vertical="top"/>
    </xf>
    <xf numFmtId="0" fontId="0" fillId="33" borderId="11" xfId="0" applyFill="1" applyBorder="1" applyAlignment="1">
      <alignment/>
    </xf>
    <xf numFmtId="182" fontId="0" fillId="0" borderId="11" xfId="0" applyNumberFormat="1" applyFont="1" applyBorder="1" applyAlignment="1">
      <alignment/>
    </xf>
    <xf numFmtId="0" fontId="0" fillId="0" borderId="11" xfId="0" applyBorder="1" applyAlignment="1">
      <alignment wrapText="1"/>
    </xf>
    <xf numFmtId="182" fontId="0" fillId="33" borderId="11" xfId="0" applyNumberFormat="1" applyFill="1" applyBorder="1" applyAlignment="1">
      <alignment/>
    </xf>
    <xf numFmtId="182" fontId="0" fillId="0" borderId="11" xfId="68" applyNumberFormat="1" applyFont="1" applyBorder="1" applyAlignment="1">
      <alignment/>
    </xf>
    <xf numFmtId="0" fontId="0" fillId="0" borderId="11" xfId="0" applyFill="1" applyBorder="1" applyAlignment="1">
      <alignment/>
    </xf>
    <xf numFmtId="180" fontId="0" fillId="0" borderId="11" xfId="0" applyNumberFormat="1" applyFont="1" applyFill="1" applyBorder="1" applyAlignment="1">
      <alignment horizontal="right"/>
    </xf>
    <xf numFmtId="0" fontId="60" fillId="33" borderId="11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180" fontId="58" fillId="0" borderId="11" xfId="42" applyNumberFormat="1" applyFont="1" applyBorder="1" applyAlignment="1">
      <alignment/>
    </xf>
    <xf numFmtId="180" fontId="12" fillId="0" borderId="11" xfId="42" applyNumberFormat="1" applyFont="1" applyBorder="1" applyAlignment="1">
      <alignment horizontal="right" vertical="top"/>
    </xf>
    <xf numFmtId="180" fontId="0" fillId="0" borderId="11" xfId="42" applyNumberFormat="1" applyFont="1" applyBorder="1" applyAlignment="1" quotePrefix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 horizontal="right"/>
    </xf>
    <xf numFmtId="0" fontId="58" fillId="0" borderId="11" xfId="0" applyFont="1" applyBorder="1" applyAlignment="1">
      <alignment wrapText="1"/>
    </xf>
    <xf numFmtId="180" fontId="12" fillId="0" borderId="11" xfId="42" applyNumberFormat="1" applyFont="1" applyBorder="1" applyAlignment="1">
      <alignment horizontal="right"/>
    </xf>
    <xf numFmtId="180" fontId="58" fillId="0" borderId="11" xfId="42" applyNumberFormat="1" applyFont="1" applyBorder="1" applyAlignment="1">
      <alignment/>
    </xf>
    <xf numFmtId="182" fontId="38" fillId="0" borderId="11" xfId="68" applyNumberFormat="1" applyFont="1" applyBorder="1" applyAlignment="1">
      <alignment/>
    </xf>
    <xf numFmtId="182" fontId="38" fillId="0" borderId="11" xfId="0" applyNumberFormat="1" applyFont="1" applyBorder="1" applyAlignment="1">
      <alignment/>
    </xf>
    <xf numFmtId="0" fontId="6" fillId="0" borderId="11" xfId="61" applyFont="1" applyBorder="1" applyAlignment="1">
      <alignment horizontal="left" vertical="top" wrapText="1"/>
      <protection/>
    </xf>
    <xf numFmtId="182" fontId="37" fillId="0" borderId="11" xfId="68" applyNumberFormat="1" applyFont="1" applyBorder="1" applyAlignment="1">
      <alignment/>
    </xf>
    <xf numFmtId="182" fontId="37" fillId="0" borderId="11" xfId="0" applyNumberFormat="1" applyFont="1" applyBorder="1" applyAlignment="1">
      <alignment/>
    </xf>
    <xf numFmtId="0" fontId="0" fillId="33" borderId="11" xfId="0" applyFont="1" applyFill="1" applyBorder="1" applyAlignment="1">
      <alignment/>
    </xf>
    <xf numFmtId="180" fontId="0" fillId="33" borderId="11" xfId="42" applyNumberFormat="1" applyFont="1" applyFill="1" applyBorder="1" applyAlignment="1">
      <alignment/>
    </xf>
    <xf numFmtId="182" fontId="37" fillId="34" borderId="11" xfId="68" applyNumberFormat="1" applyFont="1" applyFill="1" applyBorder="1" applyAlignment="1">
      <alignment/>
    </xf>
    <xf numFmtId="182" fontId="37" fillId="34" borderId="11" xfId="0" applyNumberFormat="1" applyFont="1" applyFill="1" applyBorder="1" applyAlignment="1">
      <alignment/>
    </xf>
    <xf numFmtId="0" fontId="58" fillId="0" borderId="11" xfId="0" applyFont="1" applyBorder="1" applyAlignment="1">
      <alignment/>
    </xf>
    <xf numFmtId="180" fontId="12" fillId="0" borderId="11" xfId="42" applyNumberFormat="1" applyFont="1" applyFill="1" applyBorder="1" applyAlignment="1">
      <alignment horizontal="right" vertical="top"/>
    </xf>
    <xf numFmtId="182" fontId="38" fillId="0" borderId="11" xfId="68" applyNumberFormat="1" applyFont="1" applyBorder="1" applyAlignment="1">
      <alignment/>
    </xf>
    <xf numFmtId="180" fontId="0" fillId="34" borderId="11" xfId="42" applyNumberFormat="1" applyFont="1" applyFill="1" applyBorder="1" applyAlignment="1">
      <alignment/>
    </xf>
    <xf numFmtId="180" fontId="12" fillId="38" borderId="11" xfId="42" applyNumberFormat="1" applyFont="1" applyFill="1" applyBorder="1" applyAlignment="1">
      <alignment horizontal="right" vertical="top"/>
    </xf>
    <xf numFmtId="0" fontId="0" fillId="33" borderId="11" xfId="0" applyFont="1" applyFill="1" applyBorder="1" applyAlignment="1">
      <alignment horizontal="center"/>
    </xf>
    <xf numFmtId="180" fontId="12" fillId="0" borderId="12" xfId="42" applyNumberFormat="1" applyFont="1" applyBorder="1" applyAlignment="1">
      <alignment horizontal="right" vertical="top"/>
    </xf>
    <xf numFmtId="0" fontId="0" fillId="0" borderId="11" xfId="0" applyFont="1" applyBorder="1" applyAlignment="1">
      <alignment wrapText="1"/>
    </xf>
    <xf numFmtId="180" fontId="12" fillId="0" borderId="11" xfId="42" applyNumberFormat="1" applyFont="1" applyFill="1" applyBorder="1" applyAlignment="1">
      <alignment horizontal="right"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182" fontId="37" fillId="0" borderId="11" xfId="0" applyNumberFormat="1" applyFont="1" applyBorder="1" applyAlignment="1">
      <alignment/>
    </xf>
    <xf numFmtId="0" fontId="0" fillId="0" borderId="11" xfId="0" applyBorder="1" applyAlignment="1" quotePrefix="1">
      <alignment/>
    </xf>
    <xf numFmtId="0" fontId="0" fillId="0" borderId="11" xfId="0" applyFont="1" applyBorder="1" applyAlignment="1" quotePrefix="1">
      <alignment/>
    </xf>
    <xf numFmtId="0" fontId="0" fillId="34" borderId="13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1" fontId="1" fillId="0" borderId="11" xfId="42" applyNumberFormat="1" applyFont="1" applyBorder="1" applyAlignment="1">
      <alignment horizontal="right" vertical="top"/>
    </xf>
    <xf numFmtId="180" fontId="0" fillId="36" borderId="15" xfId="42" applyNumberFormat="1" applyFont="1" applyFill="1" applyBorder="1" applyAlignment="1">
      <alignment horizontal="center"/>
    </xf>
    <xf numFmtId="180" fontId="0" fillId="36" borderId="10" xfId="42" applyNumberFormat="1" applyFont="1" applyFill="1" applyBorder="1" applyAlignment="1">
      <alignment horizontal="center"/>
    </xf>
    <xf numFmtId="180" fontId="0" fillId="36" borderId="16" xfId="42" applyNumberFormat="1" applyFont="1" applyFill="1" applyBorder="1" applyAlignment="1">
      <alignment horizontal="center"/>
    </xf>
    <xf numFmtId="0" fontId="6" fillId="0" borderId="11" xfId="62" applyFont="1" applyBorder="1" applyAlignment="1">
      <alignment horizontal="left" vertical="top" wrapText="1"/>
      <protection/>
    </xf>
    <xf numFmtId="3" fontId="0" fillId="0" borderId="11" xfId="42" applyNumberFormat="1" applyFont="1" applyBorder="1" applyAlignment="1">
      <alignment wrapText="1"/>
    </xf>
    <xf numFmtId="3" fontId="12" fillId="0" borderId="11" xfId="42" applyNumberFormat="1" applyFont="1" applyBorder="1" applyAlignment="1">
      <alignment horizontal="right" vertical="top"/>
    </xf>
    <xf numFmtId="3" fontId="1" fillId="0" borderId="11" xfId="42" applyNumberFormat="1" applyFont="1" applyBorder="1" applyAlignment="1">
      <alignment horizontal="right" vertical="top"/>
    </xf>
    <xf numFmtId="3" fontId="0" fillId="0" borderId="11" xfId="42" applyNumberFormat="1" applyFont="1" applyBorder="1" applyAlignment="1">
      <alignment vertical="top" wrapText="1"/>
    </xf>
    <xf numFmtId="3" fontId="0" fillId="0" borderId="11" xfId="42" applyNumberFormat="1" applyFont="1" applyBorder="1" applyAlignment="1">
      <alignment horizontal="left" vertical="top" wrapText="1"/>
    </xf>
    <xf numFmtId="3" fontId="0" fillId="36" borderId="13" xfId="42" applyNumberFormat="1" applyFont="1" applyFill="1" applyBorder="1" applyAlignment="1">
      <alignment horizontal="center"/>
    </xf>
    <xf numFmtId="3" fontId="0" fillId="36" borderId="14" xfId="42" applyNumberFormat="1" applyFont="1" applyFill="1" applyBorder="1" applyAlignment="1">
      <alignment horizontal="center"/>
    </xf>
    <xf numFmtId="3" fontId="0" fillId="36" borderId="12" xfId="42" applyNumberFormat="1" applyFont="1" applyFill="1" applyBorder="1" applyAlignment="1">
      <alignment horizontal="center"/>
    </xf>
    <xf numFmtId="182" fontId="58" fillId="0" borderId="11" xfId="0" applyNumberFormat="1" applyFont="1" applyBorder="1" applyAlignment="1">
      <alignment/>
    </xf>
    <xf numFmtId="1" fontId="58" fillId="0" borderId="11" xfId="0" applyNumberFormat="1" applyFont="1" applyBorder="1" applyAlignment="1">
      <alignment/>
    </xf>
    <xf numFmtId="182" fontId="0" fillId="0" borderId="11" xfId="0" applyNumberFormat="1" applyBorder="1" applyAlignment="1">
      <alignment/>
    </xf>
    <xf numFmtId="1" fontId="0" fillId="0" borderId="11" xfId="0" applyNumberFormat="1" applyBorder="1" applyAlignment="1">
      <alignment/>
    </xf>
    <xf numFmtId="0" fontId="58" fillId="0" borderId="11" xfId="0" applyFont="1" applyFill="1" applyBorder="1" applyAlignment="1">
      <alignment/>
    </xf>
    <xf numFmtId="182" fontId="58" fillId="0" borderId="11" xfId="0" applyNumberFormat="1" applyFont="1" applyFill="1" applyBorder="1" applyAlignment="1">
      <alignment/>
    </xf>
    <xf numFmtId="1" fontId="58" fillId="0" borderId="11" xfId="0" applyNumberFormat="1" applyFont="1" applyFill="1" applyBorder="1" applyAlignment="1">
      <alignment/>
    </xf>
    <xf numFmtId="182" fontId="0" fillId="0" borderId="11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1" fillId="0" borderId="11" xfId="59" applyFont="1" applyBorder="1" applyAlignment="1">
      <alignment horizontal="left" vertical="top" wrapText="1"/>
      <protection/>
    </xf>
    <xf numFmtId="0" fontId="0" fillId="0" borderId="11" xfId="0" applyBorder="1" applyAlignment="1">
      <alignment vertical="top"/>
    </xf>
    <xf numFmtId="0" fontId="37" fillId="0" borderId="11" xfId="0" applyFont="1" applyBorder="1" applyAlignment="1">
      <alignment/>
    </xf>
    <xf numFmtId="0" fontId="0" fillId="34" borderId="17" xfId="0" applyFont="1" applyFill="1" applyBorder="1" applyAlignment="1" quotePrefix="1">
      <alignment/>
    </xf>
    <xf numFmtId="0" fontId="0" fillId="34" borderId="18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12" fillId="0" borderId="11" xfId="0" applyFont="1" applyBorder="1" applyAlignment="1">
      <alignment/>
    </xf>
    <xf numFmtId="0" fontId="1" fillId="0" borderId="11" xfId="64" applyFont="1" applyBorder="1" applyAlignment="1">
      <alignment horizontal="left" vertical="top" wrapText="1"/>
      <protection/>
    </xf>
    <xf numFmtId="0" fontId="12" fillId="0" borderId="11" xfId="0" applyFont="1" applyBorder="1" applyAlignment="1">
      <alignment/>
    </xf>
    <xf numFmtId="0" fontId="1" fillId="0" borderId="11" xfId="65" applyFont="1" applyBorder="1" applyAlignment="1">
      <alignment horizontal="left" vertical="top" wrapText="1"/>
      <protection/>
    </xf>
    <xf numFmtId="0" fontId="38" fillId="0" borderId="11" xfId="0" applyFont="1" applyBorder="1" applyAlignment="1">
      <alignment/>
    </xf>
    <xf numFmtId="0" fontId="0" fillId="34" borderId="11" xfId="0" applyFill="1" applyBorder="1" applyAlignment="1">
      <alignment/>
    </xf>
    <xf numFmtId="181" fontId="6" fillId="0" borderId="0" xfId="60" applyNumberFormat="1" applyFont="1" applyFill="1" applyBorder="1" applyAlignment="1">
      <alignment horizontal="right" vertical="top"/>
      <protection/>
    </xf>
    <xf numFmtId="0" fontId="64" fillId="0" borderId="0" xfId="0" applyFont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58" fillId="33" borderId="11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left" vertical="center" wrapText="1"/>
    </xf>
    <xf numFmtId="0" fontId="58" fillId="33" borderId="11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7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 wrapText="1"/>
    </xf>
    <xf numFmtId="0" fontId="0" fillId="33" borderId="11" xfId="0" applyFont="1" applyFill="1" applyBorder="1" applyAlignment="1">
      <alignment horizontal="left" wrapText="1"/>
    </xf>
    <xf numFmtId="0" fontId="60" fillId="33" borderId="13" xfId="0" applyFont="1" applyFill="1" applyBorder="1" applyAlignment="1">
      <alignment horizontal="center"/>
    </xf>
    <xf numFmtId="0" fontId="60" fillId="33" borderId="12" xfId="0" applyFont="1" applyFill="1" applyBorder="1" applyAlignment="1">
      <alignment horizontal="center"/>
    </xf>
    <xf numFmtId="0" fontId="0" fillId="33" borderId="13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wrapText="1"/>
    </xf>
    <xf numFmtId="0" fontId="40" fillId="33" borderId="13" xfId="0" applyFont="1" applyFill="1" applyBorder="1" applyAlignment="1">
      <alignment horizontal="center"/>
    </xf>
    <xf numFmtId="0" fontId="40" fillId="33" borderId="14" xfId="0" applyFont="1" applyFill="1" applyBorder="1" applyAlignment="1">
      <alignment horizontal="center"/>
    </xf>
    <xf numFmtId="0" fontId="40" fillId="33" borderId="12" xfId="0" applyFont="1" applyFill="1" applyBorder="1" applyAlignment="1">
      <alignment horizontal="center"/>
    </xf>
    <xf numFmtId="0" fontId="38" fillId="33" borderId="11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wrapText="1"/>
    </xf>
    <xf numFmtId="0" fontId="37" fillId="33" borderId="11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/>
    </xf>
    <xf numFmtId="0" fontId="60" fillId="33" borderId="11" xfId="0" applyFont="1" applyFill="1" applyBorder="1" applyAlignment="1">
      <alignment horizontal="center"/>
    </xf>
    <xf numFmtId="0" fontId="0" fillId="36" borderId="11" xfId="0" applyFont="1" applyFill="1" applyBorder="1" applyAlignment="1">
      <alignment horizontal="center"/>
    </xf>
    <xf numFmtId="180" fontId="0" fillId="36" borderId="11" xfId="42" applyNumberFormat="1" applyFont="1" applyFill="1" applyBorder="1" applyAlignment="1">
      <alignment horizontal="center" vertical="center"/>
    </xf>
    <xf numFmtId="180" fontId="0" fillId="36" borderId="11" xfId="42" applyNumberFormat="1" applyFont="1" applyFill="1" applyBorder="1" applyAlignment="1">
      <alignment horizontal="center"/>
    </xf>
    <xf numFmtId="180" fontId="0" fillId="36" borderId="17" xfId="42" applyNumberFormat="1" applyFont="1" applyFill="1" applyBorder="1" applyAlignment="1">
      <alignment horizontal="center"/>
    </xf>
    <xf numFmtId="180" fontId="0" fillId="36" borderId="19" xfId="42" applyNumberFormat="1" applyFont="1" applyFill="1" applyBorder="1" applyAlignment="1">
      <alignment horizontal="center"/>
    </xf>
    <xf numFmtId="3" fontId="60" fillId="36" borderId="11" xfId="42" applyNumberFormat="1" applyFont="1" applyFill="1" applyBorder="1" applyAlignment="1">
      <alignment horizontal="center"/>
    </xf>
    <xf numFmtId="3" fontId="0" fillId="36" borderId="11" xfId="42" applyNumberFormat="1" applyFont="1" applyFill="1" applyBorder="1" applyAlignment="1">
      <alignment horizontal="center" vertical="center"/>
    </xf>
    <xf numFmtId="3" fontId="0" fillId="36" borderId="17" xfId="42" applyNumberFormat="1" applyFont="1" applyFill="1" applyBorder="1" applyAlignment="1">
      <alignment horizontal="center"/>
    </xf>
    <xf numFmtId="3" fontId="0" fillId="36" borderId="19" xfId="42" applyNumberFormat="1" applyFont="1" applyFill="1" applyBorder="1" applyAlignment="1">
      <alignment horizontal="center"/>
    </xf>
    <xf numFmtId="0" fontId="0" fillId="39" borderId="11" xfId="0" applyFill="1" applyBorder="1" applyAlignment="1">
      <alignment horizontal="left"/>
    </xf>
    <xf numFmtId="0" fontId="15" fillId="0" borderId="0" xfId="0" applyFont="1" applyAlignment="1">
      <alignment horizontal="left" vertical="center" wrapText="1"/>
    </xf>
    <xf numFmtId="0" fontId="37" fillId="33" borderId="11" xfId="0" applyFont="1" applyFill="1" applyBorder="1" applyAlignment="1">
      <alignment horizontal="left" vertical="center" wrapText="1"/>
    </xf>
    <xf numFmtId="0" fontId="41" fillId="36" borderId="11" xfId="0" applyFont="1" applyFill="1" applyBorder="1" applyAlignment="1">
      <alignment horizontal="center"/>
    </xf>
    <xf numFmtId="0" fontId="0" fillId="36" borderId="11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wrapText="1"/>
    </xf>
    <xf numFmtId="0" fontId="0" fillId="34" borderId="11" xfId="0" applyFill="1" applyBorder="1" applyAlignment="1">
      <alignment horizontal="center"/>
    </xf>
    <xf numFmtId="0" fontId="1" fillId="0" borderId="17" xfId="59" applyFont="1" applyFill="1" applyBorder="1" applyAlignment="1">
      <alignment horizontal="left" vertical="top" wrapText="1"/>
      <protection/>
    </xf>
    <xf numFmtId="0" fontId="1" fillId="0" borderId="19" xfId="59" applyFont="1" applyFill="1" applyBorder="1" applyAlignment="1">
      <alignment horizontal="left" vertical="top" wrapText="1"/>
      <protection/>
    </xf>
    <xf numFmtId="0" fontId="1" fillId="0" borderId="11" xfId="59" applyFont="1" applyBorder="1" applyAlignment="1">
      <alignment horizontal="left" vertical="top" wrapText="1"/>
      <protection/>
    </xf>
    <xf numFmtId="0" fontId="42" fillId="36" borderId="11" xfId="58" applyFont="1" applyFill="1" applyBorder="1" applyAlignment="1">
      <alignment horizontal="center"/>
      <protection/>
    </xf>
    <xf numFmtId="0" fontId="33" fillId="36" borderId="11" xfId="59" applyFont="1" applyFill="1" applyBorder="1" applyAlignment="1">
      <alignment horizontal="center" vertical="center" wrapText="1"/>
      <protection/>
    </xf>
    <xf numFmtId="0" fontId="15" fillId="0" borderId="0" xfId="0" applyFont="1" applyAlignment="1">
      <alignment horizontal="left" wrapText="1"/>
    </xf>
    <xf numFmtId="0" fontId="0" fillId="0" borderId="11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0" fillId="34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36" borderId="17" xfId="0" applyFont="1" applyFill="1" applyBorder="1" applyAlignment="1">
      <alignment horizontal="center"/>
    </xf>
    <xf numFmtId="0" fontId="0" fillId="36" borderId="19" xfId="0" applyFont="1" applyFill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_Table 1" xfId="59"/>
    <cellStyle name="Normal_Table 1_1 2" xfId="60"/>
    <cellStyle name="Normal_Table 12" xfId="61"/>
    <cellStyle name="Normal_Table 17-18" xfId="62"/>
    <cellStyle name="Normal_Table 2-3 2" xfId="63"/>
    <cellStyle name="Normal_Table 35-36" xfId="64"/>
    <cellStyle name="Normal_Table 37-38_1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fs_May_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fs_May_20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5"/>
  <sheetViews>
    <sheetView view="pageBreakPreview" zoomScaleSheetLayoutView="100" zoomScalePageLayoutView="0" workbookViewId="0" topLeftCell="A1">
      <selection activeCell="B22" sqref="B22"/>
    </sheetView>
  </sheetViews>
  <sheetFormatPr defaultColWidth="9.140625" defaultRowHeight="15"/>
  <cols>
    <col min="1" max="1" width="6.00390625" style="0" customWidth="1"/>
    <col min="2" max="2" width="134.7109375" style="0" customWidth="1"/>
    <col min="3" max="3" width="0.2890625" style="0" customWidth="1"/>
  </cols>
  <sheetData>
    <row r="1" spans="1:2" ht="23.25">
      <c r="A1" s="164" t="s">
        <v>70</v>
      </c>
      <c r="B1" s="164"/>
    </row>
    <row r="2" spans="1:2" ht="15.75">
      <c r="A2" s="28"/>
      <c r="B2" s="16" t="s">
        <v>176</v>
      </c>
    </row>
    <row r="3" spans="1:2" ht="15.75">
      <c r="A3" s="17">
        <v>1</v>
      </c>
      <c r="B3" s="18" t="str">
        <f>'Table 1'!A1</f>
        <v>Table B.1: Summary labour force indicators, May-22 (Q1)</v>
      </c>
    </row>
    <row r="4" spans="1:2" ht="15.75">
      <c r="A4" s="19"/>
      <c r="B4" s="16" t="s">
        <v>67</v>
      </c>
    </row>
    <row r="5" spans="1:2" ht="15.75">
      <c r="A5" s="17">
        <v>2</v>
      </c>
      <c r="B5" s="18" t="str">
        <f>'Table 2-3'!A1</f>
        <v>Table B.2: Population by sex, age group and urban/rural area, May-22 (Q1)</v>
      </c>
    </row>
    <row r="6" spans="1:2" ht="15.75">
      <c r="A6" s="17">
        <f>1+A5</f>
        <v>3</v>
      </c>
      <c r="B6" s="18" t="str">
        <f>'Table 2-3'!A23</f>
        <v>Table B.3: Households by household size, sex of head of household and urban/rural area, May-22 (Q1)</v>
      </c>
    </row>
    <row r="7" spans="1:2" ht="15.75">
      <c r="A7" s="19"/>
      <c r="B7" s="16" t="s">
        <v>3</v>
      </c>
    </row>
    <row r="8" spans="1:2" s="54" customFormat="1" ht="15.75">
      <c r="A8" s="17">
        <v>4</v>
      </c>
      <c r="B8" s="18" t="s">
        <v>201</v>
      </c>
    </row>
    <row r="9" spans="1:2" ht="15.75">
      <c r="A9" s="17">
        <v>5</v>
      </c>
      <c r="B9" s="18" t="str">
        <f>'Table 5'!A2</f>
        <v>Table B.5: Population 16 years old and over by labour force status and level of educational attainment , May-22 (Q1)</v>
      </c>
    </row>
    <row r="10" spans="1:2" ht="15.75">
      <c r="A10" s="19"/>
      <c r="B10" s="16" t="s">
        <v>68</v>
      </c>
    </row>
    <row r="11" spans="1:2" ht="15.75">
      <c r="A11" s="14">
        <v>6</v>
      </c>
      <c r="B11" s="20" t="str">
        <f>'Table 6'!A1</f>
        <v>Table B.6: Population 16 years old and over by labour force status and marital status, May-22 (Q1)</v>
      </c>
    </row>
    <row r="12" spans="1:2" ht="15.75">
      <c r="A12" s="19"/>
      <c r="B12" s="16" t="s">
        <v>69</v>
      </c>
    </row>
    <row r="13" spans="1:2" ht="15.75">
      <c r="A13" s="17">
        <f>1+A11</f>
        <v>7</v>
      </c>
      <c r="B13" s="20" t="str">
        <f>'Table 7-8 '!A1</f>
        <v>Table B.7:Employed population by sex, age group, and urban/rural area, May-22 (Q1)</v>
      </c>
    </row>
    <row r="14" spans="1:2" ht="15.75">
      <c r="A14" s="17">
        <f>1+A13</f>
        <v>8</v>
      </c>
      <c r="B14" s="20" t="str">
        <f>'Table 7-8 '!A20</f>
        <v>Table B.8: Employed population by sex, occupation group, and urban/rural area, May-22 (Q1)</v>
      </c>
    </row>
    <row r="15" spans="1:2" ht="15.75">
      <c r="A15" s="17">
        <v>9</v>
      </c>
      <c r="B15" s="20" t="str">
        <f>'Table 9'!A2</f>
        <v>Table B.9: Employed population by sex, educational attainment, and urban/rural area, May-22 (Q1)</v>
      </c>
    </row>
    <row r="16" spans="1:2" ht="15.75">
      <c r="A16" s="17">
        <f>1+A15</f>
        <v>10</v>
      </c>
      <c r="B16" s="20" t="str">
        <f>Table10!A1</f>
        <v>Table B.10:Employed population by sex, branch of economic activity, and urban/rural area, May-22 (Q1)</v>
      </c>
    </row>
    <row r="17" spans="1:2" ht="15.75">
      <c r="A17" s="17">
        <v>11</v>
      </c>
      <c r="B17" s="20" t="str">
        <f>'Table 11'!A1</f>
        <v>Table B.11: Educational attainement and field of Education by Labour market status, May-22 (Q1)</v>
      </c>
    </row>
    <row r="18" spans="1:2" ht="15.75">
      <c r="A18" s="17">
        <v>12</v>
      </c>
      <c r="B18" s="20" t="str">
        <f>'Table 12-13'!A1</f>
        <v>Table B.12: Employed population by sex, status in employment, and urban/rural area, May-22 (Q1)</v>
      </c>
    </row>
    <row r="19" spans="1:2" ht="15.75">
      <c r="A19" s="17">
        <v>13</v>
      </c>
      <c r="B19" s="20" t="str">
        <f>'Table 12-13'!A12</f>
        <v>Table B.13: Employed population by sex, hours usually worked per week at all jobs, and urban/rural area, May-22 (Q1)</v>
      </c>
    </row>
    <row r="20" spans="1:2" ht="15.75">
      <c r="A20" s="19"/>
      <c r="B20" s="16" t="s">
        <v>88</v>
      </c>
    </row>
    <row r="21" spans="1:2" s="54" customFormat="1" ht="15.75">
      <c r="A21" s="64">
        <v>14</v>
      </c>
      <c r="B21" s="20" t="str">
        <f>'Table 14'!A1</f>
        <v>Table B.14: Youth  Population by sex, and residential area, May-22 (Q1)</v>
      </c>
    </row>
    <row r="22" spans="1:2" ht="15.75">
      <c r="A22" s="64">
        <v>15</v>
      </c>
      <c r="B22" s="20" t="str">
        <f>Table15!A1</f>
        <v>Table B.15: Youth Unemployed by sex, duration of seeking employment, and urban/rural area, May-22 (Q1)</v>
      </c>
    </row>
    <row r="23" spans="1:2" ht="15.75">
      <c r="A23" s="64">
        <v>16</v>
      </c>
      <c r="B23" s="20" t="str">
        <f>'Table 16 '!A1</f>
        <v>Table B.16:Youth not in employment and not currently in education or training by sex, age group, and urban/rural area, May-22 (Q1)</v>
      </c>
    </row>
    <row r="24" spans="1:2" ht="15.75">
      <c r="A24" s="19"/>
      <c r="B24" s="26" t="s">
        <v>89</v>
      </c>
    </row>
    <row r="25" spans="1:2" s="54" customFormat="1" ht="15.75">
      <c r="A25" s="64">
        <f>1+A23</f>
        <v>17</v>
      </c>
      <c r="B25" s="20" t="str">
        <f>'Table17-18'!A1</f>
        <v>Table B.17:Unemployed population by sex, broad age group and urban/rural area, May-22 (Q1)</v>
      </c>
    </row>
    <row r="26" spans="1:2" s="54" customFormat="1" ht="15.75">
      <c r="A26" s="64">
        <f>1+A25</f>
        <v>18</v>
      </c>
      <c r="B26" s="20" t="str">
        <f>'Table17-18'!A12</f>
        <v>Table B.18: Unemployed population by sex, level of educational, and urban/rural area, May-22 (Q1)</v>
      </c>
    </row>
    <row r="27" spans="1:2" ht="15.75">
      <c r="A27" s="17">
        <f>1+A26</f>
        <v>19</v>
      </c>
      <c r="B27" s="20" t="str">
        <f>'Table 19-20'!A1</f>
        <v>Table B.19A: Unemployed population(who looked for a job) by sex,method of seeking employment, and urban/rural area, May-22 (Q1)</v>
      </c>
    </row>
    <row r="28" spans="1:2" ht="15.75">
      <c r="A28" s="17">
        <f>1+A27</f>
        <v>20</v>
      </c>
      <c r="B28" s="20" t="str">
        <f>'Table 19-20'!A15</f>
        <v>Table B.20: Unemployed population(who looked for a job) by sex, duration of seeking employment, and urban/rural area, May-22 (Q1)</v>
      </c>
    </row>
    <row r="29" spans="1:2" ht="15.75">
      <c r="A29" s="17">
        <f>1+A28</f>
        <v>21</v>
      </c>
      <c r="B29" s="20" t="str">
        <f>'Table 21'!A1</f>
        <v>Table B.21: Time related under employment by age group sex and area of residence, May-22 (Q1)</v>
      </c>
    </row>
    <row r="30" spans="1:2" s="63" customFormat="1" ht="15.75">
      <c r="A30" s="61"/>
      <c r="B30" s="62"/>
    </row>
    <row r="35" ht="14.25">
      <c r="B35" s="27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2"/>
  <sheetViews>
    <sheetView view="pageBreakPreview" zoomScaleSheetLayoutView="100" zoomScalePageLayoutView="0" workbookViewId="0" topLeftCell="A1">
      <selection activeCell="A3" sqref="A3:E23"/>
    </sheetView>
  </sheetViews>
  <sheetFormatPr defaultColWidth="11.421875" defaultRowHeight="15"/>
  <cols>
    <col min="1" max="1" width="44.8515625" style="67" customWidth="1"/>
    <col min="2" max="2" width="11.7109375" style="36" customWidth="1"/>
    <col min="3" max="3" width="12.7109375" style="36" customWidth="1"/>
    <col min="4" max="6" width="11.7109375" style="36" customWidth="1"/>
    <col min="7" max="16384" width="11.421875" style="36" customWidth="1"/>
  </cols>
  <sheetData>
    <row r="1" spans="1:5" ht="21" customHeight="1">
      <c r="A1" s="200" t="s">
        <v>211</v>
      </c>
      <c r="B1" s="200"/>
      <c r="C1" s="200"/>
      <c r="D1" s="200"/>
      <c r="E1" s="200"/>
    </row>
    <row r="2" spans="1:6" ht="14.25">
      <c r="A2" s="54"/>
      <c r="B2" s="54"/>
      <c r="C2" s="54"/>
      <c r="D2" s="54"/>
      <c r="E2" s="54"/>
      <c r="F2" s="74"/>
    </row>
    <row r="3" spans="1:6" s="5" customFormat="1" ht="15" customHeight="1">
      <c r="A3" s="201" t="s">
        <v>194</v>
      </c>
      <c r="B3" s="184" t="s">
        <v>12</v>
      </c>
      <c r="C3" s="184" t="s">
        <v>13</v>
      </c>
      <c r="D3" s="184" t="s">
        <v>14</v>
      </c>
      <c r="E3" s="184" t="s">
        <v>9</v>
      </c>
      <c r="F3" s="47"/>
    </row>
    <row r="4" spans="1:6" ht="10.5" customHeight="1">
      <c r="A4" s="201"/>
      <c r="B4" s="184"/>
      <c r="C4" s="184"/>
      <c r="D4" s="184"/>
      <c r="E4" s="184"/>
      <c r="F4" s="45"/>
    </row>
    <row r="5" spans="1:6" ht="14.25">
      <c r="A5" s="106" t="s">
        <v>9</v>
      </c>
      <c r="B5" s="140">
        <v>41.81407695558377</v>
      </c>
      <c r="C5" s="140">
        <v>12.483572985364702</v>
      </c>
      <c r="D5" s="141">
        <v>45.702350059051525</v>
      </c>
      <c r="E5" s="141">
        <v>100</v>
      </c>
      <c r="F5" s="43"/>
    </row>
    <row r="6" spans="1:6" ht="14.25">
      <c r="A6" s="91" t="s">
        <v>61</v>
      </c>
      <c r="B6" s="142">
        <v>41.667019191844204</v>
      </c>
      <c r="C6" s="142">
        <v>11.432965819999245</v>
      </c>
      <c r="D6" s="142">
        <v>46.90004300340245</v>
      </c>
      <c r="E6" s="143">
        <v>100</v>
      </c>
      <c r="F6" s="43"/>
    </row>
    <row r="7" spans="1:6" ht="14.25">
      <c r="A7" s="91" t="s">
        <v>56</v>
      </c>
      <c r="B7" s="142">
        <v>41.367417788185556</v>
      </c>
      <c r="C7" s="142">
        <v>10.749382671052512</v>
      </c>
      <c r="D7" s="142">
        <v>47.883199540761936</v>
      </c>
      <c r="E7" s="143">
        <v>100</v>
      </c>
      <c r="F7" s="43"/>
    </row>
    <row r="8" spans="1:6" ht="14.25">
      <c r="A8" s="91" t="s">
        <v>186</v>
      </c>
      <c r="B8" s="142">
        <v>27.520454280482536</v>
      </c>
      <c r="C8" s="142">
        <v>10.145597443300666</v>
      </c>
      <c r="D8" s="142">
        <v>62.3339482762168</v>
      </c>
      <c r="E8" s="143">
        <v>100</v>
      </c>
      <c r="F8" s="43"/>
    </row>
    <row r="9" spans="1:6" ht="14.25">
      <c r="A9" s="91" t="s">
        <v>187</v>
      </c>
      <c r="B9" s="142">
        <v>44.827683940289425</v>
      </c>
      <c r="C9" s="142">
        <v>25.32448643802574</v>
      </c>
      <c r="D9" s="142">
        <v>29.847978793705536</v>
      </c>
      <c r="E9" s="143">
        <v>100</v>
      </c>
      <c r="F9" s="43"/>
    </row>
    <row r="10" spans="1:6" ht="14.25">
      <c r="A10" s="91" t="s">
        <v>102</v>
      </c>
      <c r="B10" s="142">
        <v>72.50031135047128</v>
      </c>
      <c r="C10" s="142">
        <v>16.779815984277562</v>
      </c>
      <c r="D10" s="142">
        <v>10.720176421808505</v>
      </c>
      <c r="E10" s="143">
        <v>100</v>
      </c>
      <c r="F10" s="43"/>
    </row>
    <row r="11" spans="1:6" ht="4.5" customHeight="1">
      <c r="A11" s="91"/>
      <c r="B11" s="142"/>
      <c r="C11" s="142"/>
      <c r="D11" s="142"/>
      <c r="E11" s="91"/>
      <c r="F11" s="43"/>
    </row>
    <row r="12" spans="1:6" ht="15" customHeight="1">
      <c r="A12" s="199" t="s">
        <v>193</v>
      </c>
      <c r="B12" s="184" t="s">
        <v>12</v>
      </c>
      <c r="C12" s="184" t="s">
        <v>13</v>
      </c>
      <c r="D12" s="184" t="s">
        <v>14</v>
      </c>
      <c r="E12" s="184" t="s">
        <v>9</v>
      </c>
      <c r="F12" s="43"/>
    </row>
    <row r="13" spans="1:6" ht="15" customHeight="1">
      <c r="A13" s="199"/>
      <c r="B13" s="184"/>
      <c r="C13" s="184"/>
      <c r="D13" s="184"/>
      <c r="E13" s="184"/>
      <c r="F13" s="43"/>
    </row>
    <row r="14" spans="1:6" ht="14.25">
      <c r="A14" s="144" t="s">
        <v>9</v>
      </c>
      <c r="B14" s="145">
        <v>42.95876197836211</v>
      </c>
      <c r="C14" s="145">
        <v>13.267891461038056</v>
      </c>
      <c r="D14" s="145">
        <v>43.773346560599826</v>
      </c>
      <c r="E14" s="146">
        <v>100</v>
      </c>
      <c r="F14" s="43"/>
    </row>
    <row r="15" spans="1:6" ht="14.25">
      <c r="A15" s="91" t="s">
        <v>197</v>
      </c>
      <c r="B15" s="147">
        <v>43.38176199846417</v>
      </c>
      <c r="C15" s="147">
        <v>12.18693836865723</v>
      </c>
      <c r="D15" s="147">
        <v>44.43128156854754</v>
      </c>
      <c r="E15" s="148">
        <v>100</v>
      </c>
      <c r="F15" s="43"/>
    </row>
    <row r="16" spans="1:6" ht="14.25">
      <c r="A16" s="91" t="s">
        <v>3</v>
      </c>
      <c r="B16" s="148">
        <v>63.165758537159135</v>
      </c>
      <c r="C16" s="147">
        <v>6.932090562870749</v>
      </c>
      <c r="D16" s="148">
        <v>29.90215089997012</v>
      </c>
      <c r="E16" s="148">
        <v>100</v>
      </c>
      <c r="F16" s="43"/>
    </row>
    <row r="17" spans="1:6" ht="14.25">
      <c r="A17" s="91" t="s">
        <v>188</v>
      </c>
      <c r="B17" s="147">
        <v>33.077405499914484</v>
      </c>
      <c r="C17" s="147">
        <v>18.264315171325947</v>
      </c>
      <c r="D17" s="147">
        <v>48.658279328759576</v>
      </c>
      <c r="E17" s="148">
        <v>100</v>
      </c>
      <c r="F17" s="43"/>
    </row>
    <row r="18" spans="1:6" ht="14.25">
      <c r="A18" s="91" t="s">
        <v>189</v>
      </c>
      <c r="B18" s="147">
        <v>52.83028545636088</v>
      </c>
      <c r="C18" s="147">
        <v>19.737795954097194</v>
      </c>
      <c r="D18" s="147">
        <v>27.431918589541933</v>
      </c>
      <c r="E18" s="148">
        <v>100</v>
      </c>
      <c r="F18" s="43"/>
    </row>
    <row r="19" spans="1:6" ht="14.25">
      <c r="A19" s="91" t="s">
        <v>190</v>
      </c>
      <c r="B19" s="147">
        <v>31.07929519455834</v>
      </c>
      <c r="C19" s="147">
        <v>16.84021636126686</v>
      </c>
      <c r="D19" s="147">
        <v>52.0804884441748</v>
      </c>
      <c r="E19" s="148">
        <v>100</v>
      </c>
      <c r="F19" s="43"/>
    </row>
    <row r="20" spans="1:6" ht="14.25">
      <c r="A20" s="91" t="s">
        <v>195</v>
      </c>
      <c r="B20" s="147">
        <v>35.48201542305549</v>
      </c>
      <c r="C20" s="147">
        <v>24.998052644508757</v>
      </c>
      <c r="D20" s="147">
        <v>39.51993193243575</v>
      </c>
      <c r="E20" s="148">
        <v>100</v>
      </c>
      <c r="F20" s="43"/>
    </row>
    <row r="21" spans="1:6" ht="14.25">
      <c r="A21" s="91" t="s">
        <v>191</v>
      </c>
      <c r="B21" s="147">
        <v>39.144665066550296</v>
      </c>
      <c r="C21" s="147">
        <v>19.807986035348023</v>
      </c>
      <c r="D21" s="147">
        <v>41.049530874972724</v>
      </c>
      <c r="E21" s="148">
        <v>100</v>
      </c>
      <c r="F21" s="73"/>
    </row>
    <row r="22" spans="1:6" ht="14.25">
      <c r="A22" s="91" t="s">
        <v>192</v>
      </c>
      <c r="B22" s="147">
        <v>64.16300697494187</v>
      </c>
      <c r="C22" s="147">
        <v>12.758331180573496</v>
      </c>
      <c r="D22" s="147">
        <v>23.08027641436321</v>
      </c>
      <c r="E22" s="148">
        <v>100</v>
      </c>
      <c r="F22" s="46"/>
    </row>
    <row r="23" spans="1:6" ht="14.25">
      <c r="A23" s="91" t="s">
        <v>177</v>
      </c>
      <c r="B23" s="147">
        <v>29.681755220001026</v>
      </c>
      <c r="C23" s="147">
        <v>19.896711527609146</v>
      </c>
      <c r="D23" s="147">
        <v>50.42153325238983</v>
      </c>
      <c r="E23" s="148">
        <v>100</v>
      </c>
      <c r="F23" s="47"/>
    </row>
    <row r="27" spans="2:6" ht="14.25">
      <c r="B27" s="39"/>
      <c r="C27" s="39"/>
      <c r="D27" s="39"/>
      <c r="E27" s="39"/>
      <c r="F27" s="39"/>
    </row>
    <row r="29" spans="2:6" ht="14.25">
      <c r="B29" s="39"/>
      <c r="C29" s="39"/>
      <c r="D29" s="39"/>
      <c r="E29" s="39"/>
      <c r="F29" s="39"/>
    </row>
    <row r="30" spans="2:6" ht="14.25">
      <c r="B30" s="39"/>
      <c r="C30" s="39"/>
      <c r="D30" s="39"/>
      <c r="E30" s="39"/>
      <c r="F30" s="39"/>
    </row>
    <row r="31" spans="2:6" ht="14.25">
      <c r="B31" s="39"/>
      <c r="C31" s="39"/>
      <c r="D31" s="39"/>
      <c r="E31" s="39"/>
      <c r="F31" s="39"/>
    </row>
    <row r="32" spans="3:6" ht="14.25">
      <c r="C32" s="39"/>
      <c r="D32" s="39"/>
      <c r="E32" s="39"/>
      <c r="F32" s="39"/>
    </row>
    <row r="33" spans="2:6" ht="14.25">
      <c r="B33" s="39"/>
      <c r="C33" s="39"/>
      <c r="D33" s="39"/>
      <c r="E33" s="39"/>
      <c r="F33" s="39"/>
    </row>
    <row r="34" spans="2:6" ht="14.25">
      <c r="B34" s="39"/>
      <c r="C34" s="39"/>
      <c r="D34" s="39"/>
      <c r="E34" s="39"/>
      <c r="F34" s="39"/>
    </row>
    <row r="35" spans="2:6" ht="14.25">
      <c r="B35" s="39"/>
      <c r="C35" s="39"/>
      <c r="D35" s="39"/>
      <c r="E35" s="39"/>
      <c r="F35" s="39"/>
    </row>
    <row r="36" spans="2:6" ht="14.25">
      <c r="B36" s="39"/>
      <c r="C36" s="39"/>
      <c r="D36" s="39"/>
      <c r="E36" s="39"/>
      <c r="F36" s="39"/>
    </row>
    <row r="37" spans="2:6" ht="14.25">
      <c r="B37" s="39"/>
      <c r="C37" s="39"/>
      <c r="D37" s="39"/>
      <c r="E37" s="39"/>
      <c r="F37" s="39"/>
    </row>
    <row r="38" spans="2:6" ht="14.25">
      <c r="B38" s="39"/>
      <c r="C38" s="39"/>
      <c r="D38" s="39"/>
      <c r="E38" s="39"/>
      <c r="F38" s="39"/>
    </row>
    <row r="39" spans="2:6" ht="14.25">
      <c r="B39" s="39"/>
      <c r="C39" s="39"/>
      <c r="D39" s="39"/>
      <c r="E39" s="39"/>
      <c r="F39" s="39"/>
    </row>
    <row r="40" spans="2:6" ht="14.25">
      <c r="B40" s="39"/>
      <c r="C40" s="39"/>
      <c r="D40" s="39"/>
      <c r="E40" s="39"/>
      <c r="F40" s="39"/>
    </row>
    <row r="41" spans="2:6" ht="14.25">
      <c r="B41" s="39"/>
      <c r="C41" s="39"/>
      <c r="D41" s="39"/>
      <c r="E41" s="39"/>
      <c r="F41" s="39"/>
    </row>
    <row r="42" spans="2:6" ht="14.25">
      <c r="B42" s="39"/>
      <c r="C42" s="39"/>
      <c r="D42" s="39"/>
      <c r="F42" s="39"/>
    </row>
    <row r="43" spans="2:6" ht="14.25">
      <c r="B43" s="39"/>
      <c r="C43" s="39"/>
      <c r="E43" s="39"/>
      <c r="F43" s="39"/>
    </row>
    <row r="44" spans="2:6" ht="14.25">
      <c r="B44" s="39"/>
      <c r="C44" s="39"/>
      <c r="D44" s="39"/>
      <c r="E44" s="39"/>
      <c r="F44" s="39"/>
    </row>
    <row r="45" spans="2:6" ht="14.25">
      <c r="B45" s="39"/>
      <c r="C45" s="39"/>
      <c r="D45" s="39"/>
      <c r="E45" s="39"/>
      <c r="F45" s="39"/>
    </row>
    <row r="46" spans="2:6" ht="14.25">
      <c r="B46" s="39"/>
      <c r="C46" s="39"/>
      <c r="D46" s="39"/>
      <c r="E46" s="39"/>
      <c r="F46" s="39"/>
    </row>
    <row r="47" spans="2:6" ht="14.25">
      <c r="B47" s="39"/>
      <c r="C47" s="39"/>
      <c r="D47" s="39"/>
      <c r="E47" s="39"/>
      <c r="F47" s="39"/>
    </row>
    <row r="48" spans="2:6" ht="14.25">
      <c r="B48" s="39"/>
      <c r="C48" s="39"/>
      <c r="D48" s="39"/>
      <c r="E48" s="39"/>
      <c r="F48" s="39"/>
    </row>
    <row r="49" spans="3:6" ht="14.25">
      <c r="C49" s="39"/>
      <c r="D49" s="39"/>
      <c r="E49" s="39"/>
      <c r="F49" s="39"/>
    </row>
    <row r="51" spans="2:6" ht="14.25">
      <c r="B51" s="39"/>
      <c r="C51" s="39"/>
      <c r="D51" s="39"/>
      <c r="E51" s="39"/>
      <c r="F51" s="39"/>
    </row>
    <row r="52" spans="3:6" ht="14.25">
      <c r="C52" s="39"/>
      <c r="D52" s="39"/>
      <c r="F52" s="39"/>
    </row>
  </sheetData>
  <sheetProtection/>
  <mergeCells count="11">
    <mergeCell ref="E3:E4"/>
    <mergeCell ref="B12:B13"/>
    <mergeCell ref="C12:C13"/>
    <mergeCell ref="D12:D13"/>
    <mergeCell ref="E12:E13"/>
    <mergeCell ref="A12:A13"/>
    <mergeCell ref="A1:E1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landscape" paperSize="9" scale="95" r:id="rId1"/>
  <headerFooter>
    <oddFooter>&amp;C&amp;F&amp;RPage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L49"/>
  <sheetViews>
    <sheetView zoomScaleSheetLayoutView="100" zoomScalePageLayoutView="0" workbookViewId="0" topLeftCell="A10">
      <selection activeCell="A13" sqref="A13:J22"/>
    </sheetView>
  </sheetViews>
  <sheetFormatPr defaultColWidth="11.421875" defaultRowHeight="15"/>
  <cols>
    <col min="1" max="1" width="25.57421875" style="10" customWidth="1"/>
    <col min="2" max="6" width="10.28125" style="10" customWidth="1"/>
    <col min="7" max="7" width="13.28125" style="10" customWidth="1"/>
    <col min="8" max="8" width="15.140625" style="10" customWidth="1"/>
    <col min="9" max="9" width="11.00390625" style="10" customWidth="1"/>
    <col min="10" max="10" width="10.8515625" style="10" customWidth="1"/>
    <col min="11" max="16384" width="11.421875" style="10" customWidth="1"/>
  </cols>
  <sheetData>
    <row r="1" ht="15.75">
      <c r="A1" s="31" t="s">
        <v>212</v>
      </c>
    </row>
    <row r="2" spans="1:8" ht="14.25">
      <c r="A2" s="202"/>
      <c r="B2" s="203" t="s">
        <v>9</v>
      </c>
      <c r="C2" s="190" t="s">
        <v>53</v>
      </c>
      <c r="D2" s="190"/>
      <c r="E2" s="190" t="s">
        <v>200</v>
      </c>
      <c r="F2" s="190"/>
      <c r="G2" s="204" t="s">
        <v>179</v>
      </c>
      <c r="H2" s="204" t="s">
        <v>171</v>
      </c>
    </row>
    <row r="3" spans="1:8" ht="15" customHeight="1">
      <c r="A3" s="202"/>
      <c r="B3" s="203"/>
      <c r="C3" s="203" t="s">
        <v>34</v>
      </c>
      <c r="D3" s="203" t="s">
        <v>35</v>
      </c>
      <c r="E3" s="203" t="s">
        <v>37</v>
      </c>
      <c r="F3" s="203" t="s">
        <v>36</v>
      </c>
      <c r="G3" s="204"/>
      <c r="H3" s="204"/>
    </row>
    <row r="4" spans="1:8" ht="18" customHeight="1">
      <c r="A4" s="202"/>
      <c r="B4" s="203"/>
      <c r="C4" s="203"/>
      <c r="D4" s="203"/>
      <c r="E4" s="203"/>
      <c r="F4" s="203"/>
      <c r="G4" s="204"/>
      <c r="H4" s="204"/>
    </row>
    <row r="5" spans="1:8" ht="14.25">
      <c r="A5" s="115" t="s">
        <v>15</v>
      </c>
      <c r="B5" s="78">
        <v>3317006</v>
      </c>
      <c r="C5" s="78">
        <v>1875434</v>
      </c>
      <c r="D5" s="78">
        <v>1441572</v>
      </c>
      <c r="E5" s="78">
        <v>858536</v>
      </c>
      <c r="F5" s="78">
        <v>2458470</v>
      </c>
      <c r="G5" s="78">
        <v>1051026</v>
      </c>
      <c r="H5" s="78">
        <v>2265980</v>
      </c>
    </row>
    <row r="6" spans="1:8" ht="14.25">
      <c r="A6" s="115" t="s">
        <v>59</v>
      </c>
      <c r="B6" s="78">
        <v>2382596</v>
      </c>
      <c r="C6" s="78">
        <v>1368315</v>
      </c>
      <c r="D6" s="78">
        <v>1014282</v>
      </c>
      <c r="E6" s="78">
        <v>558436</v>
      </c>
      <c r="F6" s="78">
        <v>1824161</v>
      </c>
      <c r="G6" s="78">
        <v>853567</v>
      </c>
      <c r="H6" s="78">
        <v>1529030</v>
      </c>
    </row>
    <row r="7" spans="1:8" ht="14.25">
      <c r="A7" s="115" t="s">
        <v>60</v>
      </c>
      <c r="B7" s="78">
        <v>43979</v>
      </c>
      <c r="C7" s="78">
        <v>26760</v>
      </c>
      <c r="D7" s="78">
        <v>17218</v>
      </c>
      <c r="E7" s="78">
        <v>19981</v>
      </c>
      <c r="F7" s="78">
        <v>23998</v>
      </c>
      <c r="G7" s="78">
        <v>9555</v>
      </c>
      <c r="H7" s="78">
        <v>34424</v>
      </c>
    </row>
    <row r="8" spans="1:8" ht="14.25">
      <c r="A8" s="115" t="s">
        <v>85</v>
      </c>
      <c r="B8" s="78">
        <v>812760</v>
      </c>
      <c r="C8" s="78">
        <v>465309</v>
      </c>
      <c r="D8" s="78">
        <v>347451</v>
      </c>
      <c r="E8" s="78">
        <v>265985</v>
      </c>
      <c r="F8" s="78">
        <v>546776</v>
      </c>
      <c r="G8" s="78">
        <v>180314</v>
      </c>
      <c r="H8" s="78">
        <v>632447</v>
      </c>
    </row>
    <row r="9" spans="1:10" ht="14.25">
      <c r="A9" s="115" t="s">
        <v>86</v>
      </c>
      <c r="B9" s="78">
        <v>591</v>
      </c>
      <c r="C9" s="78">
        <v>148</v>
      </c>
      <c r="D9" s="78">
        <v>443</v>
      </c>
      <c r="E9" s="78">
        <v>591</v>
      </c>
      <c r="F9" s="78">
        <v>0</v>
      </c>
      <c r="G9" s="78">
        <v>0</v>
      </c>
      <c r="H9" s="78">
        <v>591</v>
      </c>
      <c r="J9" s="30"/>
    </row>
    <row r="10" spans="1:10" ht="14.25">
      <c r="A10" s="115" t="s">
        <v>87</v>
      </c>
      <c r="B10" s="78">
        <v>77080</v>
      </c>
      <c r="C10" s="78">
        <v>14903</v>
      </c>
      <c r="D10" s="78">
        <v>62177</v>
      </c>
      <c r="E10" s="78">
        <v>13544</v>
      </c>
      <c r="F10" s="78">
        <v>63536</v>
      </c>
      <c r="G10" s="78">
        <v>7591</v>
      </c>
      <c r="H10" s="78">
        <v>69489</v>
      </c>
      <c r="J10" s="52"/>
    </row>
    <row r="11" spans="1:8" ht="6.75" customHeight="1">
      <c r="A11" s="12"/>
      <c r="B11" s="12"/>
      <c r="C11" s="12"/>
      <c r="D11" s="12"/>
      <c r="E11" s="12"/>
      <c r="F11" s="12"/>
      <c r="G11" s="12"/>
      <c r="H11" s="12"/>
    </row>
    <row r="12" spans="1:10" ht="15.75">
      <c r="A12" s="6" t="s">
        <v>213</v>
      </c>
      <c r="B12" s="54"/>
      <c r="C12" s="54"/>
      <c r="D12" s="54"/>
      <c r="E12" s="54"/>
      <c r="F12" s="54"/>
      <c r="G12" s="54"/>
      <c r="H12" s="54"/>
      <c r="I12" s="54"/>
      <c r="J12" s="54"/>
    </row>
    <row r="13" spans="1:10" ht="14.25">
      <c r="A13" s="205"/>
      <c r="B13" s="188" t="s">
        <v>55</v>
      </c>
      <c r="C13" s="188"/>
      <c r="D13" s="188"/>
      <c r="E13" s="188" t="s">
        <v>37</v>
      </c>
      <c r="F13" s="188"/>
      <c r="G13" s="188"/>
      <c r="H13" s="188" t="s">
        <v>36</v>
      </c>
      <c r="I13" s="188"/>
      <c r="J13" s="188"/>
    </row>
    <row r="14" spans="1:10" ht="14.25">
      <c r="A14" s="205"/>
      <c r="B14" s="149" t="s">
        <v>9</v>
      </c>
      <c r="C14" s="149" t="s">
        <v>34</v>
      </c>
      <c r="D14" s="149" t="s">
        <v>35</v>
      </c>
      <c r="E14" s="149" t="s">
        <v>9</v>
      </c>
      <c r="F14" s="149" t="s">
        <v>34</v>
      </c>
      <c r="G14" s="149" t="s">
        <v>35</v>
      </c>
      <c r="H14" s="149" t="s">
        <v>9</v>
      </c>
      <c r="I14" s="149" t="s">
        <v>34</v>
      </c>
      <c r="J14" s="149" t="s">
        <v>35</v>
      </c>
    </row>
    <row r="15" spans="1:12" ht="15.75" customHeight="1">
      <c r="A15" s="91" t="s">
        <v>15</v>
      </c>
      <c r="B15" s="78">
        <v>3317268</v>
      </c>
      <c r="C15" s="78">
        <v>1875696</v>
      </c>
      <c r="D15" s="78">
        <v>1441572</v>
      </c>
      <c r="E15" s="78">
        <v>858797</v>
      </c>
      <c r="F15" s="78">
        <v>475433</v>
      </c>
      <c r="G15" s="78">
        <v>383365</v>
      </c>
      <c r="H15" s="78">
        <v>2458470</v>
      </c>
      <c r="I15" s="78">
        <v>1400263</v>
      </c>
      <c r="J15" s="78">
        <v>1058207</v>
      </c>
      <c r="L15" s="52"/>
    </row>
    <row r="16" spans="1:10" ht="14.25">
      <c r="A16" s="91" t="s">
        <v>81</v>
      </c>
      <c r="B16" s="78">
        <v>861370</v>
      </c>
      <c r="C16" s="78">
        <v>416509</v>
      </c>
      <c r="D16" s="78">
        <v>444861</v>
      </c>
      <c r="E16" s="78">
        <v>104333</v>
      </c>
      <c r="F16" s="78">
        <v>50549</v>
      </c>
      <c r="G16" s="78">
        <v>53784</v>
      </c>
      <c r="H16" s="78">
        <v>757037</v>
      </c>
      <c r="I16" s="78">
        <v>365960</v>
      </c>
      <c r="J16" s="78">
        <v>391078</v>
      </c>
    </row>
    <row r="17" spans="1:10" ht="14.25">
      <c r="A17" s="91" t="s">
        <v>82</v>
      </c>
      <c r="B17" s="78">
        <v>457098</v>
      </c>
      <c r="C17" s="78">
        <v>231997</v>
      </c>
      <c r="D17" s="78">
        <v>225100</v>
      </c>
      <c r="E17" s="78">
        <v>69052</v>
      </c>
      <c r="F17" s="78">
        <v>31606</v>
      </c>
      <c r="G17" s="78">
        <v>37446</v>
      </c>
      <c r="H17" s="78">
        <v>388046</v>
      </c>
      <c r="I17" s="78">
        <v>200391</v>
      </c>
      <c r="J17" s="78">
        <v>187655</v>
      </c>
    </row>
    <row r="18" spans="1:10" ht="14.25">
      <c r="A18" s="91" t="s">
        <v>79</v>
      </c>
      <c r="B18" s="78">
        <v>761709</v>
      </c>
      <c r="C18" s="78">
        <v>420602</v>
      </c>
      <c r="D18" s="78">
        <v>341107</v>
      </c>
      <c r="E18" s="78">
        <v>138636</v>
      </c>
      <c r="F18" s="78">
        <v>77937</v>
      </c>
      <c r="G18" s="78">
        <v>60698</v>
      </c>
      <c r="H18" s="78">
        <v>623073</v>
      </c>
      <c r="I18" s="78">
        <v>342665</v>
      </c>
      <c r="J18" s="78">
        <v>280408</v>
      </c>
    </row>
    <row r="19" spans="1:10" ht="14.25">
      <c r="A19" s="91" t="s">
        <v>76</v>
      </c>
      <c r="B19" s="78">
        <v>612982</v>
      </c>
      <c r="C19" s="78">
        <v>390968</v>
      </c>
      <c r="D19" s="78">
        <v>222013</v>
      </c>
      <c r="E19" s="78">
        <v>240412</v>
      </c>
      <c r="F19" s="78">
        <v>136429</v>
      </c>
      <c r="G19" s="78">
        <v>103983</v>
      </c>
      <c r="H19" s="78">
        <v>372569</v>
      </c>
      <c r="I19" s="78">
        <v>254539</v>
      </c>
      <c r="J19" s="78">
        <v>118030</v>
      </c>
    </row>
    <row r="20" spans="1:10" ht="14.25">
      <c r="A20" s="91" t="s">
        <v>80</v>
      </c>
      <c r="B20" s="78">
        <v>404095</v>
      </c>
      <c r="C20" s="78">
        <v>269475</v>
      </c>
      <c r="D20" s="78">
        <v>134620</v>
      </c>
      <c r="E20" s="78">
        <v>196642</v>
      </c>
      <c r="F20" s="78">
        <v>117122</v>
      </c>
      <c r="G20" s="78">
        <v>79520</v>
      </c>
      <c r="H20" s="78">
        <v>207453</v>
      </c>
      <c r="I20" s="78">
        <v>152354</v>
      </c>
      <c r="J20" s="78">
        <v>55099</v>
      </c>
    </row>
    <row r="21" spans="1:10" ht="14.25">
      <c r="A21" s="91" t="s">
        <v>77</v>
      </c>
      <c r="B21" s="78">
        <v>183403</v>
      </c>
      <c r="C21" s="78">
        <v>118270</v>
      </c>
      <c r="D21" s="78">
        <v>65132</v>
      </c>
      <c r="E21" s="78">
        <v>92441</v>
      </c>
      <c r="F21" s="78">
        <v>52457</v>
      </c>
      <c r="G21" s="78">
        <v>39984</v>
      </c>
      <c r="H21" s="78">
        <v>90962</v>
      </c>
      <c r="I21" s="78">
        <v>65814</v>
      </c>
      <c r="J21" s="78">
        <v>25148</v>
      </c>
    </row>
    <row r="22" spans="1:10" ht="14.25">
      <c r="A22" s="91" t="s">
        <v>78</v>
      </c>
      <c r="B22" s="78">
        <v>36611</v>
      </c>
      <c r="C22" s="78">
        <v>27873</v>
      </c>
      <c r="D22" s="78">
        <v>8738</v>
      </c>
      <c r="E22" s="78">
        <v>17282</v>
      </c>
      <c r="F22" s="78">
        <v>9332</v>
      </c>
      <c r="G22" s="78">
        <v>7949</v>
      </c>
      <c r="H22" s="78">
        <v>19330</v>
      </c>
      <c r="I22" s="78">
        <v>18541</v>
      </c>
      <c r="J22" s="78">
        <v>789</v>
      </c>
    </row>
    <row r="27" spans="2:10" ht="13.5">
      <c r="B27" s="30"/>
      <c r="C27" s="30"/>
      <c r="D27" s="30"/>
      <c r="E27" s="30"/>
      <c r="G27" s="30"/>
      <c r="H27" s="30"/>
      <c r="I27" s="30"/>
      <c r="J27" s="30"/>
    </row>
    <row r="28" spans="2:10" ht="13.5">
      <c r="B28" s="30"/>
      <c r="C28" s="30"/>
      <c r="D28" s="30"/>
      <c r="E28" s="30"/>
      <c r="F28" s="30"/>
      <c r="G28" s="30"/>
      <c r="H28" s="30"/>
      <c r="I28" s="30"/>
      <c r="J28" s="30"/>
    </row>
    <row r="29" spans="2:10" ht="13.5">
      <c r="B29" s="30"/>
      <c r="C29" s="30"/>
      <c r="D29" s="30"/>
      <c r="E29" s="30"/>
      <c r="F29" s="30"/>
      <c r="G29" s="30"/>
      <c r="H29" s="30"/>
      <c r="I29" s="30"/>
      <c r="J29" s="30"/>
    </row>
    <row r="30" spans="2:10" ht="13.5">
      <c r="B30" s="30"/>
      <c r="C30" s="30"/>
      <c r="D30" s="30"/>
      <c r="E30" s="30"/>
      <c r="F30" s="30"/>
      <c r="G30" s="30"/>
      <c r="H30" s="30"/>
      <c r="I30" s="30"/>
      <c r="J30" s="30"/>
    </row>
    <row r="31" spans="3:10" ht="13.5">
      <c r="C31" s="30"/>
      <c r="D31" s="30"/>
      <c r="E31" s="30"/>
      <c r="F31" s="30"/>
      <c r="G31" s="30"/>
      <c r="H31" s="30"/>
      <c r="I31" s="30"/>
      <c r="J31" s="30"/>
    </row>
    <row r="32" spans="3:11" ht="13.5">
      <c r="C32" s="30"/>
      <c r="D32" s="30"/>
      <c r="E32" s="30"/>
      <c r="F32" s="30"/>
      <c r="G32" s="30"/>
      <c r="H32" s="30"/>
      <c r="I32" s="30"/>
      <c r="J32" s="30"/>
      <c r="K32" s="30"/>
    </row>
    <row r="33" spans="10:11" ht="13.5">
      <c r="J33" s="30"/>
      <c r="K33" s="30"/>
    </row>
    <row r="34" spans="3:11" ht="13.5">
      <c r="C34" s="30"/>
      <c r="D34" s="30"/>
      <c r="E34" s="30"/>
      <c r="F34" s="30"/>
      <c r="G34" s="30"/>
      <c r="H34" s="30"/>
      <c r="I34" s="30"/>
      <c r="J34" s="30"/>
      <c r="K34" s="30"/>
    </row>
    <row r="36" spans="6:11" ht="13.5">
      <c r="F36" s="30"/>
      <c r="G36" s="30"/>
      <c r="H36" s="30"/>
      <c r="I36" s="30"/>
      <c r="J36" s="30"/>
      <c r="K36" s="30"/>
    </row>
    <row r="39" spans="6:7" ht="13.5">
      <c r="F39" s="30"/>
      <c r="G39" s="30"/>
    </row>
    <row r="40" spans="6:7" ht="13.5">
      <c r="F40" s="30"/>
      <c r="G40" s="30"/>
    </row>
    <row r="41" ht="13.5">
      <c r="F41" s="30"/>
    </row>
    <row r="42" spans="6:7" ht="13.5">
      <c r="F42" s="30"/>
      <c r="G42" s="30"/>
    </row>
    <row r="43" ht="13.5">
      <c r="F43" s="30"/>
    </row>
    <row r="44" ht="13.5">
      <c r="F44" s="30"/>
    </row>
    <row r="45" ht="13.5">
      <c r="F45" s="30"/>
    </row>
    <row r="46" ht="13.5">
      <c r="F46" s="30"/>
    </row>
    <row r="47" ht="13.5">
      <c r="F47" s="30"/>
    </row>
    <row r="49" ht="13.5">
      <c r="F49" s="30"/>
    </row>
  </sheetData>
  <sheetProtection/>
  <mergeCells count="14">
    <mergeCell ref="F3:F4"/>
    <mergeCell ref="G2:G4"/>
    <mergeCell ref="H2:H4"/>
    <mergeCell ref="A13:A14"/>
    <mergeCell ref="C2:D2"/>
    <mergeCell ref="E2:F2"/>
    <mergeCell ref="B13:D13"/>
    <mergeCell ref="E13:G13"/>
    <mergeCell ref="H13:J13"/>
    <mergeCell ref="A2:A4"/>
    <mergeCell ref="B2:B4"/>
    <mergeCell ref="C3:C4"/>
    <mergeCell ref="D3:D4"/>
    <mergeCell ref="E3:E4"/>
  </mergeCells>
  <printOptions/>
  <pageMargins left="0.75" right="0.75" top="1" bottom="1" header="0.5" footer="0.5"/>
  <pageSetup horizontalDpi="600" verticalDpi="600" orientation="landscape" paperSize="9" scale="76" r:id="rId1"/>
  <headerFooter>
    <oddFooter>&amp;C&amp;F&amp;RPage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40"/>
  <sheetViews>
    <sheetView zoomScaleSheetLayoutView="100" zoomScalePageLayoutView="0" workbookViewId="0" topLeftCell="A1">
      <selection activeCell="A2" sqref="A2:I11"/>
    </sheetView>
  </sheetViews>
  <sheetFormatPr defaultColWidth="9.140625" defaultRowHeight="15"/>
  <cols>
    <col min="1" max="1" width="19.7109375" style="54" customWidth="1"/>
    <col min="2" max="2" width="9.421875" style="54" customWidth="1"/>
    <col min="3" max="7" width="10.8515625" style="54" customWidth="1"/>
    <col min="8" max="8" width="13.7109375" style="54" bestFit="1" customWidth="1"/>
    <col min="9" max="9" width="17.28125" style="54" customWidth="1"/>
    <col min="10" max="16384" width="9.140625" style="54" customWidth="1"/>
  </cols>
  <sheetData>
    <row r="1" spans="1:9" ht="15.75">
      <c r="A1" s="25" t="s">
        <v>214</v>
      </c>
      <c r="B1" s="10"/>
      <c r="C1" s="10"/>
      <c r="D1" s="10"/>
      <c r="E1" s="10"/>
      <c r="F1" s="10"/>
      <c r="G1" s="10"/>
      <c r="H1" s="10"/>
      <c r="I1" s="10"/>
    </row>
    <row r="2" spans="1:9" ht="15" customHeight="1">
      <c r="A2" s="209"/>
      <c r="B2" s="210" t="s">
        <v>173</v>
      </c>
      <c r="C2" s="203" t="s">
        <v>9</v>
      </c>
      <c r="D2" s="217" t="s">
        <v>53</v>
      </c>
      <c r="E2" s="218"/>
      <c r="F2" s="217" t="s">
        <v>200</v>
      </c>
      <c r="G2" s="218"/>
      <c r="H2" s="204" t="s">
        <v>179</v>
      </c>
      <c r="I2" s="204" t="s">
        <v>171</v>
      </c>
    </row>
    <row r="3" spans="1:9" ht="15" customHeight="1">
      <c r="A3" s="209"/>
      <c r="B3" s="210"/>
      <c r="C3" s="203"/>
      <c r="D3" s="203" t="s">
        <v>34</v>
      </c>
      <c r="E3" s="203" t="s">
        <v>35</v>
      </c>
      <c r="F3" s="203" t="s">
        <v>37</v>
      </c>
      <c r="G3" s="203" t="s">
        <v>36</v>
      </c>
      <c r="H3" s="204"/>
      <c r="I3" s="204"/>
    </row>
    <row r="4" spans="1:9" ht="14.25">
      <c r="A4" s="209"/>
      <c r="B4" s="210"/>
      <c r="C4" s="203"/>
      <c r="D4" s="203"/>
      <c r="E4" s="203"/>
      <c r="F4" s="203"/>
      <c r="G4" s="203"/>
      <c r="H4" s="204"/>
      <c r="I4" s="204"/>
    </row>
    <row r="5" spans="1:13" ht="15.75" customHeight="1">
      <c r="A5" s="206" t="s">
        <v>185</v>
      </c>
      <c r="B5" s="207"/>
      <c r="C5" s="78">
        <v>3597421</v>
      </c>
      <c r="D5" s="78">
        <v>1743341</v>
      </c>
      <c r="E5" s="78">
        <v>1854080</v>
      </c>
      <c r="F5" s="78">
        <v>838846</v>
      </c>
      <c r="G5" s="78">
        <v>2758575</v>
      </c>
      <c r="H5" s="78">
        <v>736763</v>
      </c>
      <c r="I5" s="78">
        <v>2860658</v>
      </c>
      <c r="K5" s="53"/>
      <c r="M5" s="9"/>
    </row>
    <row r="6" spans="1:14" ht="14.25">
      <c r="A6" s="208" t="s">
        <v>12</v>
      </c>
      <c r="B6" s="151" t="s">
        <v>92</v>
      </c>
      <c r="C6" s="78">
        <v>672584</v>
      </c>
      <c r="D6" s="78">
        <v>375730</v>
      </c>
      <c r="E6" s="78">
        <v>296853</v>
      </c>
      <c r="F6" s="78">
        <v>175337</v>
      </c>
      <c r="G6" s="78">
        <v>497247</v>
      </c>
      <c r="H6" s="78">
        <v>122880</v>
      </c>
      <c r="I6" s="78">
        <v>549704</v>
      </c>
      <c r="K6" s="53"/>
      <c r="L6" s="9"/>
      <c r="N6" s="9"/>
    </row>
    <row r="7" spans="1:12" ht="14.25">
      <c r="A7" s="208"/>
      <c r="B7" s="151" t="s">
        <v>174</v>
      </c>
      <c r="C7" s="78">
        <v>1255631</v>
      </c>
      <c r="D7" s="78">
        <v>700824</v>
      </c>
      <c r="E7" s="78">
        <v>554808</v>
      </c>
      <c r="F7" s="78">
        <v>329005</v>
      </c>
      <c r="G7" s="78">
        <v>926626</v>
      </c>
      <c r="H7" s="78">
        <v>282149</v>
      </c>
      <c r="I7" s="78">
        <v>973483</v>
      </c>
      <c r="K7" s="53"/>
      <c r="L7" s="9"/>
    </row>
    <row r="8" spans="1:9" ht="14.25">
      <c r="A8" s="208" t="s">
        <v>13</v>
      </c>
      <c r="B8" s="151" t="s">
        <v>92</v>
      </c>
      <c r="C8" s="78">
        <v>291440</v>
      </c>
      <c r="D8" s="78">
        <v>146533</v>
      </c>
      <c r="E8" s="78">
        <v>144907</v>
      </c>
      <c r="F8" s="78">
        <v>54026</v>
      </c>
      <c r="G8" s="78">
        <v>237414</v>
      </c>
      <c r="H8" s="78">
        <v>104740</v>
      </c>
      <c r="I8" s="78">
        <v>186700</v>
      </c>
    </row>
    <row r="9" spans="1:11" ht="14.25">
      <c r="A9" s="208"/>
      <c r="B9" s="151" t="s">
        <v>174</v>
      </c>
      <c r="C9" s="78">
        <v>496924</v>
      </c>
      <c r="D9" s="78">
        <v>241734</v>
      </c>
      <c r="E9" s="78">
        <v>255190</v>
      </c>
      <c r="F9" s="78">
        <v>118396</v>
      </c>
      <c r="G9" s="78">
        <v>378529</v>
      </c>
      <c r="H9" s="78">
        <v>190439</v>
      </c>
      <c r="I9" s="78">
        <v>306486</v>
      </c>
      <c r="K9" s="53"/>
    </row>
    <row r="10" spans="1:9" ht="14.25">
      <c r="A10" s="208" t="s">
        <v>63</v>
      </c>
      <c r="B10" s="151" t="s">
        <v>92</v>
      </c>
      <c r="C10" s="78">
        <v>1546131</v>
      </c>
      <c r="D10" s="78">
        <v>718932</v>
      </c>
      <c r="E10" s="78">
        <v>827199</v>
      </c>
      <c r="F10" s="78">
        <v>320118</v>
      </c>
      <c r="G10" s="78">
        <v>1226014</v>
      </c>
      <c r="H10" s="78">
        <v>166694</v>
      </c>
      <c r="I10" s="78">
        <v>1379437</v>
      </c>
    </row>
    <row r="11" spans="1:9" ht="14.25">
      <c r="A11" s="208"/>
      <c r="B11" s="151" t="s">
        <v>174</v>
      </c>
      <c r="C11" s="78">
        <v>1844865</v>
      </c>
      <c r="D11" s="78">
        <v>800784</v>
      </c>
      <c r="E11" s="78">
        <v>1044082</v>
      </c>
      <c r="F11" s="78">
        <v>391444</v>
      </c>
      <c r="G11" s="78">
        <v>1453421</v>
      </c>
      <c r="H11" s="78">
        <v>264175</v>
      </c>
      <c r="I11" s="78">
        <v>1580690</v>
      </c>
    </row>
    <row r="12" spans="1:9" ht="6.75" customHeight="1">
      <c r="A12" s="13"/>
      <c r="B12" s="13"/>
      <c r="C12" s="13"/>
      <c r="D12" s="13"/>
      <c r="E12" s="13"/>
      <c r="F12" s="13"/>
      <c r="G12" s="13"/>
      <c r="H12" s="13"/>
      <c r="I12" s="13"/>
    </row>
    <row r="15" ht="14.25">
      <c r="F15" s="48"/>
    </row>
    <row r="16" ht="14.25">
      <c r="C16" s="48"/>
    </row>
    <row r="18" ht="14.25">
      <c r="C18" s="48"/>
    </row>
    <row r="25" ht="14.25">
      <c r="E25" s="22"/>
    </row>
    <row r="26" spans="2:8" ht="14.25">
      <c r="B26" s="53"/>
      <c r="C26" s="53"/>
      <c r="D26" s="53"/>
      <c r="E26" s="53"/>
      <c r="F26" s="53"/>
      <c r="G26" s="53"/>
      <c r="H26" s="53"/>
    </row>
    <row r="27" spans="2:8" ht="14.25">
      <c r="B27" s="53"/>
      <c r="C27" s="53"/>
      <c r="D27" s="53"/>
      <c r="E27" s="53"/>
      <c r="F27" s="53"/>
      <c r="G27" s="53"/>
      <c r="H27" s="53"/>
    </row>
    <row r="28" spans="2:10" ht="14.25">
      <c r="B28" s="53"/>
      <c r="C28" s="53"/>
      <c r="D28" s="53"/>
      <c r="E28" s="53"/>
      <c r="F28" s="53"/>
      <c r="G28" s="53"/>
      <c r="H28" s="53"/>
      <c r="J28" s="53"/>
    </row>
    <row r="29" spans="2:10" ht="14.25">
      <c r="B29" s="53"/>
      <c r="C29" s="53"/>
      <c r="D29" s="53"/>
      <c r="E29" s="53"/>
      <c r="F29" s="53"/>
      <c r="G29" s="53"/>
      <c r="H29" s="53"/>
      <c r="J29" s="53"/>
    </row>
    <row r="30" spans="2:10" ht="14.25">
      <c r="B30" s="53"/>
      <c r="C30" s="53"/>
      <c r="D30" s="53"/>
      <c r="E30" s="53"/>
      <c r="F30" s="53"/>
      <c r="G30" s="53"/>
      <c r="H30" s="53"/>
      <c r="J30" s="53"/>
    </row>
    <row r="32" ht="14.25">
      <c r="J32" s="53"/>
    </row>
    <row r="35" ht="14.25">
      <c r="K35" s="53"/>
    </row>
    <row r="36" spans="2:11" ht="14.25">
      <c r="B36" s="53"/>
      <c r="C36" s="53"/>
      <c r="D36" s="53"/>
      <c r="E36" s="53"/>
      <c r="F36" s="53"/>
      <c r="G36" s="53"/>
      <c r="H36" s="53"/>
      <c r="K36" s="53"/>
    </row>
    <row r="37" spans="2:11" ht="14.25">
      <c r="B37" s="53"/>
      <c r="C37" s="53"/>
      <c r="D37" s="53"/>
      <c r="E37" s="53"/>
      <c r="F37" s="53"/>
      <c r="G37" s="53"/>
      <c r="H37" s="53"/>
      <c r="K37" s="53"/>
    </row>
    <row r="38" spans="2:11" ht="14.25">
      <c r="B38" s="53"/>
      <c r="C38" s="53"/>
      <c r="D38" s="53"/>
      <c r="E38" s="53"/>
      <c r="F38" s="53"/>
      <c r="G38" s="53"/>
      <c r="H38" s="53"/>
      <c r="K38" s="53"/>
    </row>
    <row r="40" spans="2:11" ht="14.25">
      <c r="B40" s="53"/>
      <c r="C40" s="53"/>
      <c r="D40" s="53"/>
      <c r="E40" s="53"/>
      <c r="F40" s="53"/>
      <c r="G40" s="53"/>
      <c r="H40" s="53"/>
      <c r="K40" s="53"/>
    </row>
  </sheetData>
  <sheetProtection/>
  <mergeCells count="15">
    <mergeCell ref="A6:A7"/>
    <mergeCell ref="A8:A9"/>
    <mergeCell ref="A10:A11"/>
    <mergeCell ref="A2:A4"/>
    <mergeCell ref="B2:B4"/>
    <mergeCell ref="C2:C4"/>
    <mergeCell ref="E3:E4"/>
    <mergeCell ref="F3:F4"/>
    <mergeCell ref="G3:G4"/>
    <mergeCell ref="A5:B5"/>
    <mergeCell ref="H2:H4"/>
    <mergeCell ref="I2:I4"/>
    <mergeCell ref="D3:D4"/>
    <mergeCell ref="D2:E2"/>
    <mergeCell ref="F2:G2"/>
  </mergeCells>
  <printOptions/>
  <pageMargins left="0.7" right="0.7" top="0.75" bottom="0.75" header="0.3" footer="0.3"/>
  <pageSetup horizontalDpi="600" verticalDpi="600" orientation="landscape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2"/>
  <sheetViews>
    <sheetView view="pageBreakPreview" zoomScaleSheetLayoutView="100" zoomScalePageLayoutView="0" workbookViewId="0" topLeftCell="A1">
      <selection activeCell="A2" sqref="A2:H9"/>
    </sheetView>
  </sheetViews>
  <sheetFormatPr defaultColWidth="9.140625" defaultRowHeight="15"/>
  <cols>
    <col min="1" max="1" width="28.421875" style="54" bestFit="1" customWidth="1"/>
    <col min="2" max="7" width="11.421875" style="54" customWidth="1"/>
    <col min="8" max="8" width="10.7109375" style="54" customWidth="1"/>
    <col min="9" max="16384" width="9.140625" style="54" customWidth="1"/>
  </cols>
  <sheetData>
    <row r="1" spans="1:12" ht="15" customHeight="1">
      <c r="A1" s="211" t="s">
        <v>215</v>
      </c>
      <c r="B1" s="211"/>
      <c r="C1" s="211"/>
      <c r="D1" s="211"/>
      <c r="E1" s="211"/>
      <c r="F1" s="211"/>
      <c r="G1" s="211"/>
      <c r="H1" s="211"/>
      <c r="I1" s="21"/>
      <c r="J1" s="21"/>
      <c r="K1" s="21"/>
      <c r="L1" s="21"/>
    </row>
    <row r="2" spans="1:8" ht="14.25">
      <c r="A2" s="205"/>
      <c r="B2" s="170" t="s">
        <v>55</v>
      </c>
      <c r="C2" s="170"/>
      <c r="D2" s="170"/>
      <c r="E2" s="170" t="s">
        <v>37</v>
      </c>
      <c r="F2" s="212"/>
      <c r="G2" s="170" t="s">
        <v>36</v>
      </c>
      <c r="H2" s="212"/>
    </row>
    <row r="3" spans="1:8" ht="14.25">
      <c r="A3" s="205"/>
      <c r="B3" s="111" t="s">
        <v>9</v>
      </c>
      <c r="C3" s="111" t="s">
        <v>34</v>
      </c>
      <c r="D3" s="111" t="s">
        <v>35</v>
      </c>
      <c r="E3" s="111" t="s">
        <v>34</v>
      </c>
      <c r="F3" s="111" t="s">
        <v>35</v>
      </c>
      <c r="G3" s="111" t="s">
        <v>34</v>
      </c>
      <c r="H3" s="111" t="s">
        <v>35</v>
      </c>
    </row>
    <row r="4" spans="1:8" ht="14.25">
      <c r="A4" s="91" t="s">
        <v>184</v>
      </c>
      <c r="B4" s="77">
        <v>491580</v>
      </c>
      <c r="C4" s="77">
        <v>239980</v>
      </c>
      <c r="D4" s="77">
        <v>251600</v>
      </c>
      <c r="E4" s="77">
        <v>48500</v>
      </c>
      <c r="F4" s="77">
        <v>69399</v>
      </c>
      <c r="G4" s="77">
        <v>191481</v>
      </c>
      <c r="H4" s="77">
        <v>182201</v>
      </c>
    </row>
    <row r="5" spans="1:8" ht="14.25">
      <c r="A5" s="91" t="s">
        <v>145</v>
      </c>
      <c r="B5" s="78">
        <v>209290</v>
      </c>
      <c r="C5" s="78">
        <v>113854</v>
      </c>
      <c r="D5" s="78">
        <v>95436</v>
      </c>
      <c r="E5" s="78">
        <v>10428</v>
      </c>
      <c r="F5" s="78">
        <v>12098</v>
      </c>
      <c r="G5" s="78">
        <v>103426</v>
      </c>
      <c r="H5" s="78">
        <v>83339</v>
      </c>
    </row>
    <row r="6" spans="1:8" ht="14.25">
      <c r="A6" s="91" t="s">
        <v>71</v>
      </c>
      <c r="B6" s="78">
        <v>117215</v>
      </c>
      <c r="C6" s="78">
        <v>62379</v>
      </c>
      <c r="D6" s="78">
        <v>54836</v>
      </c>
      <c r="E6" s="78">
        <v>18043</v>
      </c>
      <c r="F6" s="78">
        <v>17074</v>
      </c>
      <c r="G6" s="78">
        <v>44336</v>
      </c>
      <c r="H6" s="78">
        <v>37762</v>
      </c>
    </row>
    <row r="7" spans="1:8" ht="14.25">
      <c r="A7" s="91" t="s">
        <v>73</v>
      </c>
      <c r="B7" s="78">
        <v>62230</v>
      </c>
      <c r="C7" s="78">
        <v>28843</v>
      </c>
      <c r="D7" s="78">
        <v>33387</v>
      </c>
      <c r="E7" s="78">
        <v>7445</v>
      </c>
      <c r="F7" s="78">
        <v>10712</v>
      </c>
      <c r="G7" s="78">
        <v>21398</v>
      </c>
      <c r="H7" s="78">
        <v>22676</v>
      </c>
    </row>
    <row r="8" spans="1:8" ht="14.25">
      <c r="A8" s="91" t="s">
        <v>72</v>
      </c>
      <c r="B8" s="78">
        <v>46987</v>
      </c>
      <c r="C8" s="78">
        <v>16951</v>
      </c>
      <c r="D8" s="78">
        <v>30037</v>
      </c>
      <c r="E8" s="78">
        <v>6032</v>
      </c>
      <c r="F8" s="78">
        <v>10736</v>
      </c>
      <c r="G8" s="78">
        <v>10919</v>
      </c>
      <c r="H8" s="78">
        <v>19300</v>
      </c>
    </row>
    <row r="9" spans="1:8" ht="14.25">
      <c r="A9" s="152" t="s">
        <v>74</v>
      </c>
      <c r="B9" s="78">
        <v>55858</v>
      </c>
      <c r="C9" s="78">
        <v>17954</v>
      </c>
      <c r="D9" s="78">
        <v>37904</v>
      </c>
      <c r="E9" s="78">
        <v>6551</v>
      </c>
      <c r="F9" s="78">
        <v>18780</v>
      </c>
      <c r="G9" s="78">
        <v>11403</v>
      </c>
      <c r="H9" s="78">
        <v>19125</v>
      </c>
    </row>
    <row r="10" ht="14.25">
      <c r="E10" s="22"/>
    </row>
    <row r="11" ht="14.25">
      <c r="C11" s="9"/>
    </row>
    <row r="12" spans="2:8" ht="14.25">
      <c r="B12" s="53"/>
      <c r="C12" s="53"/>
      <c r="D12" s="53"/>
      <c r="E12" s="53"/>
      <c r="F12" s="53"/>
      <c r="G12" s="53"/>
      <c r="H12" s="53"/>
    </row>
    <row r="13" spans="2:6" ht="14.25">
      <c r="B13" s="53"/>
      <c r="C13" s="53"/>
      <c r="D13" s="53"/>
      <c r="E13" s="53"/>
      <c r="F13" s="53"/>
    </row>
    <row r="14" spans="2:12" ht="14.25">
      <c r="B14" s="53"/>
      <c r="C14" s="53"/>
      <c r="D14" s="53"/>
      <c r="E14" s="53"/>
      <c r="F14" s="53"/>
      <c r="G14" s="53"/>
      <c r="H14" s="53"/>
      <c r="L14" s="53"/>
    </row>
    <row r="15" spans="2:12" ht="14.25">
      <c r="B15" s="53"/>
      <c r="C15" s="53"/>
      <c r="D15" s="53"/>
      <c r="E15" s="53"/>
      <c r="F15" s="53"/>
      <c r="G15" s="53"/>
      <c r="H15" s="53"/>
      <c r="L15" s="53"/>
    </row>
    <row r="16" spans="2:12" ht="14.25">
      <c r="B16" s="53"/>
      <c r="C16" s="53"/>
      <c r="D16" s="53"/>
      <c r="E16" s="53"/>
      <c r="F16" s="53"/>
      <c r="G16" s="53"/>
      <c r="H16" s="53"/>
      <c r="L16" s="53"/>
    </row>
    <row r="17" spans="2:12" ht="14.25">
      <c r="B17" s="53"/>
      <c r="C17" s="53"/>
      <c r="D17" s="53"/>
      <c r="E17" s="53"/>
      <c r="F17" s="53"/>
      <c r="G17" s="53"/>
      <c r="H17" s="53"/>
      <c r="L17" s="53"/>
    </row>
    <row r="18" spans="2:12" ht="14.25">
      <c r="B18" s="53"/>
      <c r="C18" s="53"/>
      <c r="D18" s="53"/>
      <c r="E18" s="53"/>
      <c r="F18" s="53"/>
      <c r="G18" s="53"/>
      <c r="H18" s="53"/>
      <c r="L18" s="53"/>
    </row>
    <row r="19" spans="2:12" ht="14.25">
      <c r="B19" s="53"/>
      <c r="C19" s="53"/>
      <c r="D19" s="53"/>
      <c r="E19" s="53"/>
      <c r="F19" s="53"/>
      <c r="G19" s="53"/>
      <c r="H19" s="53"/>
      <c r="L19" s="53"/>
    </row>
    <row r="20" spans="2:12" ht="14.25">
      <c r="B20" s="53"/>
      <c r="C20" s="53"/>
      <c r="D20" s="53"/>
      <c r="E20" s="53"/>
      <c r="F20" s="53"/>
      <c r="L20" s="53"/>
    </row>
    <row r="21" ht="14.25">
      <c r="L21" s="53"/>
    </row>
    <row r="22" ht="14.25">
      <c r="L22" s="53"/>
    </row>
  </sheetData>
  <sheetProtection/>
  <mergeCells count="5">
    <mergeCell ref="A1:H1"/>
    <mergeCell ref="B2:D2"/>
    <mergeCell ref="E2:F2"/>
    <mergeCell ref="G2:H2"/>
    <mergeCell ref="A2:A3"/>
  </mergeCells>
  <printOptions/>
  <pageMargins left="0.7" right="0.7" top="0.75" bottom="0.75" header="0.3" footer="0.3"/>
  <pageSetup horizontalDpi="600" verticalDpi="600" orientation="landscape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70C0"/>
  </sheetPr>
  <dimension ref="A1:I25"/>
  <sheetViews>
    <sheetView zoomScaleSheetLayoutView="100" zoomScalePageLayoutView="0" workbookViewId="0" topLeftCell="A1">
      <selection activeCell="A3" sqref="A3:H15"/>
    </sheetView>
  </sheetViews>
  <sheetFormatPr defaultColWidth="9.140625" defaultRowHeight="15"/>
  <cols>
    <col min="1" max="1" width="40.421875" style="54" customWidth="1"/>
    <col min="2" max="8" width="11.421875" style="54" customWidth="1"/>
    <col min="9" max="16384" width="9.140625" style="54" customWidth="1"/>
  </cols>
  <sheetData>
    <row r="1" spans="1:8" ht="15" customHeight="1">
      <c r="A1" s="213" t="s">
        <v>216</v>
      </c>
      <c r="B1" s="213"/>
      <c r="C1" s="213"/>
      <c r="D1" s="213"/>
      <c r="E1" s="213"/>
      <c r="F1" s="213"/>
      <c r="G1" s="213"/>
      <c r="H1" s="213"/>
    </row>
    <row r="2" spans="1:8" ht="14.25">
      <c r="A2" s="213"/>
      <c r="B2" s="213"/>
      <c r="C2" s="213"/>
      <c r="D2" s="213"/>
      <c r="E2" s="213"/>
      <c r="F2" s="213"/>
      <c r="G2" s="213"/>
      <c r="H2" s="213"/>
    </row>
    <row r="3" spans="1:8" ht="14.25">
      <c r="A3" s="214" t="s">
        <v>120</v>
      </c>
      <c r="B3" s="170" t="s">
        <v>55</v>
      </c>
      <c r="C3" s="170"/>
      <c r="D3" s="170"/>
      <c r="E3" s="170" t="s">
        <v>37</v>
      </c>
      <c r="F3" s="212"/>
      <c r="G3" s="170" t="s">
        <v>36</v>
      </c>
      <c r="H3" s="212"/>
    </row>
    <row r="4" spans="1:8" ht="14.25">
      <c r="A4" s="214"/>
      <c r="B4" s="187" t="s">
        <v>9</v>
      </c>
      <c r="C4" s="187" t="s">
        <v>34</v>
      </c>
      <c r="D4" s="187" t="s">
        <v>35</v>
      </c>
      <c r="E4" s="187" t="s">
        <v>34</v>
      </c>
      <c r="F4" s="187" t="s">
        <v>35</v>
      </c>
      <c r="G4" s="187" t="s">
        <v>34</v>
      </c>
      <c r="H4" s="187" t="s">
        <v>35</v>
      </c>
    </row>
    <row r="5" spans="1:8" ht="30" customHeight="1">
      <c r="A5" s="214"/>
      <c r="B5" s="187"/>
      <c r="C5" s="187"/>
      <c r="D5" s="187"/>
      <c r="E5" s="187"/>
      <c r="F5" s="187"/>
      <c r="G5" s="187"/>
      <c r="H5" s="187"/>
    </row>
    <row r="6" spans="1:8" ht="15" customHeight="1">
      <c r="A6" s="214"/>
      <c r="B6" s="77">
        <v>1303354</v>
      </c>
      <c r="C6" s="77">
        <v>535829</v>
      </c>
      <c r="D6" s="77">
        <v>767525</v>
      </c>
      <c r="E6" s="77">
        <v>88010</v>
      </c>
      <c r="F6" s="77">
        <v>160109</v>
      </c>
      <c r="G6" s="77">
        <v>447819</v>
      </c>
      <c r="H6" s="77">
        <v>607416</v>
      </c>
    </row>
    <row r="7" spans="1:8" ht="14.25">
      <c r="A7" s="119" t="s">
        <v>75</v>
      </c>
      <c r="B7" s="77">
        <v>376649</v>
      </c>
      <c r="C7" s="77">
        <v>202259</v>
      </c>
      <c r="D7" s="77">
        <v>174391</v>
      </c>
      <c r="E7" s="77">
        <v>22557</v>
      </c>
      <c r="F7" s="77">
        <v>23094</v>
      </c>
      <c r="G7" s="77">
        <v>179702</v>
      </c>
      <c r="H7" s="77">
        <v>151296</v>
      </c>
    </row>
    <row r="8" spans="1:8" ht="14.25">
      <c r="A8" s="119" t="s">
        <v>83</v>
      </c>
      <c r="B8" s="77">
        <v>473052</v>
      </c>
      <c r="C8" s="77">
        <v>188139</v>
      </c>
      <c r="D8" s="77">
        <v>284913</v>
      </c>
      <c r="E8" s="77">
        <v>29576</v>
      </c>
      <c r="F8" s="77">
        <v>61894</v>
      </c>
      <c r="G8" s="77">
        <v>158563</v>
      </c>
      <c r="H8" s="77">
        <v>223018</v>
      </c>
    </row>
    <row r="9" spans="1:8" ht="14.25">
      <c r="A9" s="119" t="s">
        <v>84</v>
      </c>
      <c r="B9" s="77">
        <v>453653</v>
      </c>
      <c r="C9" s="77">
        <v>145431</v>
      </c>
      <c r="D9" s="77">
        <v>308222</v>
      </c>
      <c r="E9" s="77">
        <v>35877</v>
      </c>
      <c r="F9" s="77">
        <v>75121</v>
      </c>
      <c r="G9" s="77">
        <v>109554</v>
      </c>
      <c r="H9" s="77">
        <v>233101</v>
      </c>
    </row>
    <row r="10" spans="1:8" ht="14.25">
      <c r="A10" s="154"/>
      <c r="B10" s="155"/>
      <c r="C10" s="155"/>
      <c r="D10" s="155"/>
      <c r="E10" s="155"/>
      <c r="F10" s="155"/>
      <c r="G10" s="155"/>
      <c r="H10" s="156"/>
    </row>
    <row r="11" spans="1:8" ht="14.25">
      <c r="A11" s="153" t="s">
        <v>61</v>
      </c>
      <c r="B11" s="116">
        <v>510200</v>
      </c>
      <c r="C11" s="116">
        <v>240256</v>
      </c>
      <c r="D11" s="116">
        <v>269944</v>
      </c>
      <c r="E11" s="116">
        <v>21693</v>
      </c>
      <c r="F11" s="116">
        <v>37032</v>
      </c>
      <c r="G11" s="116">
        <v>218564</v>
      </c>
      <c r="H11" s="116">
        <v>232911</v>
      </c>
    </row>
    <row r="12" spans="1:8" ht="14.25">
      <c r="A12" s="153" t="s">
        <v>56</v>
      </c>
      <c r="B12" s="116">
        <v>465532</v>
      </c>
      <c r="C12" s="116">
        <v>153336</v>
      </c>
      <c r="D12" s="116">
        <v>312197</v>
      </c>
      <c r="E12" s="116">
        <v>15859</v>
      </c>
      <c r="F12" s="116">
        <v>42406</v>
      </c>
      <c r="G12" s="116">
        <v>137477</v>
      </c>
      <c r="H12" s="116">
        <v>269791</v>
      </c>
    </row>
    <row r="13" spans="1:8" ht="14.25">
      <c r="A13" s="153" t="s">
        <v>101</v>
      </c>
      <c r="B13" s="116">
        <v>122092</v>
      </c>
      <c r="C13" s="116">
        <v>50803</v>
      </c>
      <c r="D13" s="116">
        <v>71289</v>
      </c>
      <c r="E13" s="116">
        <v>9521</v>
      </c>
      <c r="F13" s="116">
        <v>19530</v>
      </c>
      <c r="G13" s="116">
        <v>41281</v>
      </c>
      <c r="H13" s="116">
        <v>51760</v>
      </c>
    </row>
    <row r="14" spans="1:8" ht="14.25">
      <c r="A14" s="153" t="s">
        <v>57</v>
      </c>
      <c r="B14" s="116">
        <v>174318</v>
      </c>
      <c r="C14" s="116">
        <v>75261</v>
      </c>
      <c r="D14" s="116">
        <v>99057</v>
      </c>
      <c r="E14" s="116">
        <v>29835</v>
      </c>
      <c r="F14" s="116">
        <v>48738</v>
      </c>
      <c r="G14" s="116">
        <v>45426</v>
      </c>
      <c r="H14" s="116">
        <v>50318</v>
      </c>
    </row>
    <row r="15" spans="1:8" ht="14.25">
      <c r="A15" s="153" t="s">
        <v>102</v>
      </c>
      <c r="B15" s="116">
        <v>31212</v>
      </c>
      <c r="C15" s="116">
        <v>16173</v>
      </c>
      <c r="D15" s="116">
        <v>15039</v>
      </c>
      <c r="E15" s="116">
        <v>11102</v>
      </c>
      <c r="F15" s="116">
        <v>12403</v>
      </c>
      <c r="G15" s="116">
        <v>5071</v>
      </c>
      <c r="H15" s="116">
        <v>2636</v>
      </c>
    </row>
    <row r="16" ht="14.25">
      <c r="I16" s="53"/>
    </row>
    <row r="17" ht="14.25">
      <c r="I17" s="53"/>
    </row>
    <row r="18" ht="14.25">
      <c r="I18" s="53"/>
    </row>
    <row r="20" ht="14.25">
      <c r="I20" s="53"/>
    </row>
    <row r="25" ht="14.25">
      <c r="E25" s="22"/>
    </row>
  </sheetData>
  <sheetProtection/>
  <mergeCells count="12">
    <mergeCell ref="A1:H2"/>
    <mergeCell ref="B3:D3"/>
    <mergeCell ref="E3:F3"/>
    <mergeCell ref="G3:H3"/>
    <mergeCell ref="A3:A6"/>
    <mergeCell ref="B4:B5"/>
    <mergeCell ref="C4:C5"/>
    <mergeCell ref="D4:D5"/>
    <mergeCell ref="E4:E5"/>
    <mergeCell ref="F4:F5"/>
    <mergeCell ref="G4:G5"/>
    <mergeCell ref="H4:H5"/>
  </mergeCells>
  <printOptions/>
  <pageMargins left="0.7" right="0.7" top="0.75" bottom="0.75" header="0.3" footer="0.3"/>
  <pageSetup horizontalDpi="600" verticalDpi="600" orientation="landscape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36"/>
  <sheetViews>
    <sheetView view="pageBreakPreview" zoomScaleSheetLayoutView="100" workbookViewId="0" topLeftCell="A7">
      <selection activeCell="A13" sqref="A13:H22"/>
    </sheetView>
  </sheetViews>
  <sheetFormatPr defaultColWidth="9.140625" defaultRowHeight="15"/>
  <cols>
    <col min="1" max="1" width="28.00390625" style="54" customWidth="1"/>
    <col min="2" max="6" width="10.28125" style="54" customWidth="1"/>
    <col min="7" max="7" width="13.7109375" style="54" bestFit="1" customWidth="1"/>
    <col min="8" max="8" width="14.28125" style="54" customWidth="1"/>
    <col min="9" max="16384" width="9.140625" style="54" customWidth="1"/>
  </cols>
  <sheetData>
    <row r="1" spans="1:8" ht="15.75">
      <c r="A1" s="33" t="s">
        <v>217</v>
      </c>
      <c r="B1" s="36"/>
      <c r="C1" s="36"/>
      <c r="D1" s="36"/>
      <c r="E1" s="36"/>
      <c r="F1" s="36"/>
      <c r="G1" s="37"/>
      <c r="H1" s="37"/>
    </row>
    <row r="2" spans="1:8" ht="15" customHeight="1">
      <c r="A2" s="190"/>
      <c r="B2" s="190" t="s">
        <v>9</v>
      </c>
      <c r="C2" s="190" t="s">
        <v>53</v>
      </c>
      <c r="D2" s="190"/>
      <c r="E2" s="190" t="s">
        <v>200</v>
      </c>
      <c r="F2" s="190"/>
      <c r="G2" s="204" t="s">
        <v>179</v>
      </c>
      <c r="H2" s="204" t="s">
        <v>171</v>
      </c>
    </row>
    <row r="3" spans="1:8" ht="14.25">
      <c r="A3" s="190"/>
      <c r="B3" s="190"/>
      <c r="C3" s="190"/>
      <c r="D3" s="190"/>
      <c r="E3" s="190"/>
      <c r="F3" s="190"/>
      <c r="G3" s="204"/>
      <c r="H3" s="204"/>
    </row>
    <row r="4" spans="1:8" ht="14.25">
      <c r="A4" s="190"/>
      <c r="B4" s="190"/>
      <c r="C4" s="150" t="s">
        <v>34</v>
      </c>
      <c r="D4" s="150" t="s">
        <v>35</v>
      </c>
      <c r="E4" s="150" t="s">
        <v>37</v>
      </c>
      <c r="F4" s="150" t="s">
        <v>36</v>
      </c>
      <c r="G4" s="204"/>
      <c r="H4" s="204"/>
    </row>
    <row r="5" spans="1:13" ht="14.25">
      <c r="A5" s="157" t="s">
        <v>122</v>
      </c>
      <c r="B5" s="78">
        <v>992586</v>
      </c>
      <c r="C5" s="78">
        <v>469468</v>
      </c>
      <c r="D5" s="78">
        <v>523118</v>
      </c>
      <c r="E5" s="78">
        <v>240243</v>
      </c>
      <c r="F5" s="78">
        <v>752343</v>
      </c>
      <c r="G5" s="78">
        <v>450996</v>
      </c>
      <c r="H5" s="78">
        <v>541590</v>
      </c>
      <c r="L5" s="53"/>
      <c r="M5" s="53"/>
    </row>
    <row r="6" spans="1:14" ht="14.25">
      <c r="A6" s="158" t="s">
        <v>92</v>
      </c>
      <c r="B6" s="78">
        <v>291440</v>
      </c>
      <c r="C6" s="78">
        <v>146533</v>
      </c>
      <c r="D6" s="78">
        <v>144907</v>
      </c>
      <c r="E6" s="78">
        <v>54026</v>
      </c>
      <c r="F6" s="78">
        <v>237414</v>
      </c>
      <c r="G6" s="78">
        <v>104740</v>
      </c>
      <c r="H6" s="78">
        <v>186700</v>
      </c>
      <c r="I6" s="53"/>
      <c r="L6" s="9"/>
      <c r="M6" s="53"/>
      <c r="N6" s="53"/>
    </row>
    <row r="7" spans="1:14" ht="14.25">
      <c r="A7" s="158" t="s">
        <v>93</v>
      </c>
      <c r="B7" s="78">
        <v>324383</v>
      </c>
      <c r="C7" s="78">
        <v>149734</v>
      </c>
      <c r="D7" s="78">
        <v>174649</v>
      </c>
      <c r="E7" s="78">
        <v>98769</v>
      </c>
      <c r="F7" s="78">
        <v>225614</v>
      </c>
      <c r="G7" s="78">
        <v>132993</v>
      </c>
      <c r="H7" s="78">
        <v>191390</v>
      </c>
      <c r="L7" s="53"/>
      <c r="M7" s="53"/>
      <c r="N7" s="53"/>
    </row>
    <row r="8" spans="1:14" ht="14.25">
      <c r="A8" s="158" t="s">
        <v>94</v>
      </c>
      <c r="B8" s="78">
        <v>326377</v>
      </c>
      <c r="C8" s="78">
        <v>142715</v>
      </c>
      <c r="D8" s="78">
        <v>183662</v>
      </c>
      <c r="E8" s="78">
        <v>78611</v>
      </c>
      <c r="F8" s="78">
        <v>247766</v>
      </c>
      <c r="G8" s="78">
        <v>178574</v>
      </c>
      <c r="H8" s="78">
        <v>147803</v>
      </c>
      <c r="L8" s="53"/>
      <c r="M8" s="53"/>
      <c r="N8" s="53"/>
    </row>
    <row r="9" spans="1:14" ht="14.25">
      <c r="A9" s="158" t="s">
        <v>95</v>
      </c>
      <c r="B9" s="78">
        <v>42790</v>
      </c>
      <c r="C9" s="78">
        <v>24823</v>
      </c>
      <c r="D9" s="78">
        <v>17967</v>
      </c>
      <c r="E9" s="78">
        <v>6800</v>
      </c>
      <c r="F9" s="78">
        <v>35990</v>
      </c>
      <c r="G9" s="78">
        <v>28964</v>
      </c>
      <c r="H9" s="78">
        <v>13826</v>
      </c>
      <c r="L9" s="53"/>
      <c r="M9" s="53"/>
      <c r="N9" s="53"/>
    </row>
    <row r="10" spans="1:14" ht="14.25">
      <c r="A10" s="158" t="s">
        <v>103</v>
      </c>
      <c r="B10" s="78">
        <v>7596</v>
      </c>
      <c r="C10" s="78">
        <v>5663</v>
      </c>
      <c r="D10" s="78">
        <v>1933</v>
      </c>
      <c r="E10" s="78">
        <v>2037</v>
      </c>
      <c r="F10" s="78">
        <v>5559</v>
      </c>
      <c r="G10" s="78">
        <v>5726</v>
      </c>
      <c r="H10" s="78">
        <v>1869</v>
      </c>
      <c r="L10" s="53"/>
      <c r="M10" s="53"/>
      <c r="N10" s="53"/>
    </row>
    <row r="11" spans="1:8" ht="14.25">
      <c r="A11" s="1"/>
      <c r="B11" s="1"/>
      <c r="C11" s="1"/>
      <c r="D11" s="1"/>
      <c r="E11" s="1"/>
      <c r="F11" s="1"/>
      <c r="G11" s="1"/>
      <c r="H11" s="1"/>
    </row>
    <row r="12" spans="1:14" ht="15.75">
      <c r="A12" s="31" t="s">
        <v>218</v>
      </c>
      <c r="B12" s="36"/>
      <c r="C12" s="36"/>
      <c r="D12" s="36"/>
      <c r="E12" s="36"/>
      <c r="F12" s="36"/>
      <c r="G12" s="37"/>
      <c r="H12" s="37"/>
      <c r="N12" s="53"/>
    </row>
    <row r="13" spans="1:8" ht="15" customHeight="1">
      <c r="A13" s="190"/>
      <c r="B13" s="190" t="s">
        <v>9</v>
      </c>
      <c r="C13" s="190" t="s">
        <v>53</v>
      </c>
      <c r="D13" s="190"/>
      <c r="E13" s="190" t="s">
        <v>66</v>
      </c>
      <c r="F13" s="190"/>
      <c r="G13" s="204" t="s">
        <v>179</v>
      </c>
      <c r="H13" s="204" t="s">
        <v>171</v>
      </c>
    </row>
    <row r="14" spans="1:8" ht="14.25">
      <c r="A14" s="190"/>
      <c r="B14" s="190"/>
      <c r="C14" s="190"/>
      <c r="D14" s="190"/>
      <c r="E14" s="190"/>
      <c r="F14" s="190"/>
      <c r="G14" s="204"/>
      <c r="H14" s="204"/>
    </row>
    <row r="15" spans="1:8" ht="14.25">
      <c r="A15" s="190"/>
      <c r="B15" s="190"/>
      <c r="C15" s="150" t="s">
        <v>34</v>
      </c>
      <c r="D15" s="150" t="s">
        <v>35</v>
      </c>
      <c r="E15" s="150" t="s">
        <v>37</v>
      </c>
      <c r="F15" s="150" t="s">
        <v>36</v>
      </c>
      <c r="G15" s="204"/>
      <c r="H15" s="204"/>
    </row>
    <row r="16" spans="1:8" ht="14.25">
      <c r="A16" s="157" t="s">
        <v>122</v>
      </c>
      <c r="B16" s="78">
        <v>990204</v>
      </c>
      <c r="C16" s="78">
        <v>469468</v>
      </c>
      <c r="D16" s="78">
        <v>520735</v>
      </c>
      <c r="E16" s="78">
        <v>240243</v>
      </c>
      <c r="F16" s="78">
        <v>749960</v>
      </c>
      <c r="G16" s="78">
        <v>450996</v>
      </c>
      <c r="H16" s="78">
        <v>539208</v>
      </c>
    </row>
    <row r="17" spans="1:8" ht="14.25">
      <c r="A17" s="158"/>
      <c r="B17" s="77"/>
      <c r="C17" s="77"/>
      <c r="D17" s="77"/>
      <c r="E17" s="77"/>
      <c r="F17" s="77"/>
      <c r="G17" s="77"/>
      <c r="H17" s="77"/>
    </row>
    <row r="18" spans="1:10" ht="14.25">
      <c r="A18" s="158" t="s">
        <v>61</v>
      </c>
      <c r="B18" s="78">
        <v>408098</v>
      </c>
      <c r="C18" s="78">
        <v>193409</v>
      </c>
      <c r="D18" s="78">
        <v>214688</v>
      </c>
      <c r="E18" s="78">
        <v>35825</v>
      </c>
      <c r="F18" s="78">
        <v>372273</v>
      </c>
      <c r="G18" s="78">
        <v>205616</v>
      </c>
      <c r="H18" s="78">
        <v>202482</v>
      </c>
      <c r="J18" s="53"/>
    </row>
    <row r="19" spans="1:8" ht="14.25">
      <c r="A19" s="158" t="s">
        <v>56</v>
      </c>
      <c r="B19" s="78">
        <v>283131</v>
      </c>
      <c r="C19" s="78">
        <v>137061</v>
      </c>
      <c r="D19" s="78">
        <v>146070</v>
      </c>
      <c r="E19" s="78">
        <v>48669</v>
      </c>
      <c r="F19" s="78">
        <v>234462</v>
      </c>
      <c r="G19" s="78">
        <v>154304</v>
      </c>
      <c r="H19" s="78">
        <v>128827</v>
      </c>
    </row>
    <row r="20" spans="1:8" ht="14.25">
      <c r="A20" s="158" t="s">
        <v>101</v>
      </c>
      <c r="B20" s="78">
        <v>73968</v>
      </c>
      <c r="C20" s="78">
        <v>29835</v>
      </c>
      <c r="D20" s="78">
        <v>44132</v>
      </c>
      <c r="E20" s="78">
        <v>25562</v>
      </c>
      <c r="F20" s="78">
        <v>48406</v>
      </c>
      <c r="G20" s="78">
        <v>35434</v>
      </c>
      <c r="H20" s="78">
        <v>38534</v>
      </c>
    </row>
    <row r="21" spans="1:8" ht="14.25">
      <c r="A21" s="158" t="s">
        <v>57</v>
      </c>
      <c r="B21" s="78">
        <v>169767</v>
      </c>
      <c r="C21" s="78">
        <v>82326</v>
      </c>
      <c r="D21" s="78">
        <v>87441</v>
      </c>
      <c r="E21" s="78">
        <v>91404</v>
      </c>
      <c r="F21" s="78">
        <v>78363</v>
      </c>
      <c r="G21" s="78">
        <v>43609</v>
      </c>
      <c r="H21" s="78">
        <v>126158</v>
      </c>
    </row>
    <row r="22" spans="1:8" ht="14.25">
      <c r="A22" s="158" t="s">
        <v>102</v>
      </c>
      <c r="B22" s="78">
        <v>55241</v>
      </c>
      <c r="C22" s="78">
        <v>26837</v>
      </c>
      <c r="D22" s="78">
        <v>28404</v>
      </c>
      <c r="E22" s="78">
        <v>38784</v>
      </c>
      <c r="F22" s="78">
        <v>16457</v>
      </c>
      <c r="G22" s="78">
        <v>12033</v>
      </c>
      <c r="H22" s="78">
        <v>43208</v>
      </c>
    </row>
    <row r="23" spans="1:8" ht="14.25">
      <c r="A23" s="1"/>
      <c r="B23" s="1"/>
      <c r="C23" s="1"/>
      <c r="D23" s="1"/>
      <c r="E23" s="1"/>
      <c r="F23" s="1"/>
      <c r="G23" s="1"/>
      <c r="H23" s="1"/>
    </row>
    <row r="25" ht="14.25">
      <c r="E25" s="22"/>
    </row>
    <row r="26" spans="2:8" ht="14.25">
      <c r="B26" s="53"/>
      <c r="C26" s="53"/>
      <c r="D26" s="53"/>
      <c r="E26" s="53"/>
      <c r="F26" s="53"/>
      <c r="G26" s="53"/>
      <c r="H26" s="53"/>
    </row>
    <row r="28" spans="2:13" ht="14.25">
      <c r="B28" s="53"/>
      <c r="C28" s="53"/>
      <c r="D28" s="53"/>
      <c r="E28" s="53"/>
      <c r="F28" s="53"/>
      <c r="G28" s="53"/>
      <c r="H28" s="53"/>
      <c r="M28" s="53"/>
    </row>
    <row r="29" spans="2:13" ht="14.25">
      <c r="B29" s="53"/>
      <c r="C29" s="53"/>
      <c r="D29" s="53"/>
      <c r="E29" s="53"/>
      <c r="F29" s="53"/>
      <c r="G29" s="53"/>
      <c r="H29" s="53"/>
      <c r="M29" s="53"/>
    </row>
    <row r="30" spans="2:13" ht="14.25">
      <c r="B30" s="53"/>
      <c r="C30" s="53"/>
      <c r="D30" s="53"/>
      <c r="E30" s="53"/>
      <c r="F30" s="53"/>
      <c r="G30" s="53"/>
      <c r="H30" s="53"/>
      <c r="M30" s="53"/>
    </row>
    <row r="31" spans="2:13" ht="14.25">
      <c r="B31" s="53"/>
      <c r="C31" s="53"/>
      <c r="D31" s="53"/>
      <c r="E31" s="53"/>
      <c r="F31" s="53"/>
      <c r="G31" s="53"/>
      <c r="H31" s="53"/>
      <c r="M31" s="53"/>
    </row>
    <row r="32" spans="2:13" ht="14.25">
      <c r="B32" s="53"/>
      <c r="C32" s="53"/>
      <c r="D32" s="53"/>
      <c r="E32" s="53"/>
      <c r="F32" s="53"/>
      <c r="G32" s="53"/>
      <c r="H32" s="53"/>
      <c r="M32" s="53"/>
    </row>
    <row r="33" spans="5:6" ht="14.25">
      <c r="E33" s="53"/>
      <c r="F33" s="53"/>
    </row>
    <row r="34" ht="14.25">
      <c r="M34" s="53"/>
    </row>
    <row r="36" ht="14.25">
      <c r="H36" s="53"/>
    </row>
  </sheetData>
  <sheetProtection/>
  <mergeCells count="12">
    <mergeCell ref="H2:H4"/>
    <mergeCell ref="B13:B15"/>
    <mergeCell ref="C13:D14"/>
    <mergeCell ref="E13:F14"/>
    <mergeCell ref="G13:G15"/>
    <mergeCell ref="H13:H15"/>
    <mergeCell ref="A2:A4"/>
    <mergeCell ref="B2:B4"/>
    <mergeCell ref="C2:D3"/>
    <mergeCell ref="E2:F3"/>
    <mergeCell ref="A13:A15"/>
    <mergeCell ref="G2:G4"/>
  </mergeCells>
  <printOptions/>
  <pageMargins left="0.7" right="0.7" top="0.75" bottom="0.75" header="0.3" footer="0.3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70C0"/>
  </sheetPr>
  <dimension ref="A1:K24"/>
  <sheetViews>
    <sheetView zoomScaleSheetLayoutView="100" zoomScalePageLayoutView="0" workbookViewId="0" topLeftCell="A13">
      <selection activeCell="A16" sqref="A16:H24"/>
    </sheetView>
  </sheetViews>
  <sheetFormatPr defaultColWidth="9.140625" defaultRowHeight="15"/>
  <cols>
    <col min="1" max="1" width="44.57421875" style="54" customWidth="1"/>
    <col min="2" max="2" width="12.28125" style="54" customWidth="1"/>
    <col min="3" max="6" width="9.00390625" style="54" bestFit="1" customWidth="1"/>
    <col min="7" max="7" width="14.140625" style="54" customWidth="1"/>
    <col min="8" max="8" width="15.28125" style="54" customWidth="1"/>
    <col min="9" max="9" width="16.140625" style="54" customWidth="1"/>
    <col min="10" max="16384" width="9.140625" style="54" customWidth="1"/>
  </cols>
  <sheetData>
    <row r="1" spans="1:9" ht="14.25">
      <c r="A1" s="159" t="s">
        <v>219</v>
      </c>
      <c r="B1" s="115"/>
      <c r="C1" s="115"/>
      <c r="D1" s="115"/>
      <c r="E1" s="115"/>
      <c r="F1" s="115"/>
      <c r="G1" s="115"/>
      <c r="H1" s="115"/>
      <c r="I1" s="91"/>
    </row>
    <row r="2" spans="1:9" ht="15" customHeight="1">
      <c r="A2" s="190"/>
      <c r="B2" s="190" t="s">
        <v>9</v>
      </c>
      <c r="C2" s="190" t="s">
        <v>53</v>
      </c>
      <c r="D2" s="190"/>
      <c r="E2" s="190" t="s">
        <v>66</v>
      </c>
      <c r="F2" s="190"/>
      <c r="G2" s="204" t="s">
        <v>179</v>
      </c>
      <c r="H2" s="204" t="s">
        <v>171</v>
      </c>
      <c r="I2" s="204" t="s">
        <v>196</v>
      </c>
    </row>
    <row r="3" spans="1:9" ht="14.25">
      <c r="A3" s="190"/>
      <c r="B3" s="190"/>
      <c r="C3" s="190"/>
      <c r="D3" s="190"/>
      <c r="E3" s="190"/>
      <c r="F3" s="190"/>
      <c r="G3" s="204"/>
      <c r="H3" s="204"/>
      <c r="I3" s="204"/>
    </row>
    <row r="4" spans="1:9" ht="14.25">
      <c r="A4" s="190"/>
      <c r="B4" s="190"/>
      <c r="C4" s="150" t="s">
        <v>34</v>
      </c>
      <c r="D4" s="150" t="s">
        <v>35</v>
      </c>
      <c r="E4" s="150" t="s">
        <v>37</v>
      </c>
      <c r="F4" s="150" t="s">
        <v>36</v>
      </c>
      <c r="G4" s="204"/>
      <c r="H4" s="204"/>
      <c r="I4" s="204"/>
    </row>
    <row r="5" spans="1:10" ht="14.25">
      <c r="A5" s="157" t="s">
        <v>146</v>
      </c>
      <c r="B5" s="77">
        <v>948599</v>
      </c>
      <c r="C5" s="77">
        <v>447095</v>
      </c>
      <c r="D5" s="77">
        <v>501504</v>
      </c>
      <c r="E5" s="77">
        <v>219611</v>
      </c>
      <c r="F5" s="77">
        <v>728988</v>
      </c>
      <c r="G5" s="77">
        <v>431910</v>
      </c>
      <c r="H5" s="77">
        <v>516689</v>
      </c>
      <c r="I5" s="150"/>
      <c r="J5" s="53"/>
    </row>
    <row r="6" spans="1:9" ht="31.5" customHeight="1">
      <c r="A6" s="160" t="s">
        <v>104</v>
      </c>
      <c r="B6" s="77">
        <v>161578</v>
      </c>
      <c r="C6" s="77">
        <v>65391</v>
      </c>
      <c r="D6" s="77">
        <v>96187</v>
      </c>
      <c r="E6" s="77">
        <v>26097</v>
      </c>
      <c r="F6" s="77">
        <v>135482</v>
      </c>
      <c r="G6" s="77">
        <v>83892</v>
      </c>
      <c r="H6" s="77">
        <v>77686</v>
      </c>
      <c r="I6" s="92">
        <v>174429</v>
      </c>
    </row>
    <row r="7" spans="1:9" ht="30.75" customHeight="1">
      <c r="A7" s="160" t="s">
        <v>105</v>
      </c>
      <c r="B7" s="77">
        <v>9354</v>
      </c>
      <c r="C7" s="77">
        <v>4629</v>
      </c>
      <c r="D7" s="77">
        <v>4726</v>
      </c>
      <c r="E7" s="77">
        <v>3542</v>
      </c>
      <c r="F7" s="77">
        <v>5812</v>
      </c>
      <c r="G7" s="77">
        <v>3444</v>
      </c>
      <c r="H7" s="77">
        <v>5911</v>
      </c>
      <c r="I7" s="92">
        <v>31535</v>
      </c>
    </row>
    <row r="8" spans="1:9" ht="31.5" customHeight="1">
      <c r="A8" s="160" t="s">
        <v>106</v>
      </c>
      <c r="B8" s="77">
        <v>326315</v>
      </c>
      <c r="C8" s="77">
        <v>161387</v>
      </c>
      <c r="D8" s="77">
        <v>164928</v>
      </c>
      <c r="E8" s="77">
        <v>110756</v>
      </c>
      <c r="F8" s="77">
        <v>215560</v>
      </c>
      <c r="G8" s="77">
        <v>134548</v>
      </c>
      <c r="H8" s="77">
        <v>191768</v>
      </c>
      <c r="I8" s="92">
        <v>421515</v>
      </c>
    </row>
    <row r="9" spans="1:10" ht="29.25">
      <c r="A9" s="160" t="s">
        <v>90</v>
      </c>
      <c r="B9" s="77">
        <v>53134</v>
      </c>
      <c r="C9" s="77">
        <v>21989</v>
      </c>
      <c r="D9" s="77">
        <v>31146</v>
      </c>
      <c r="E9" s="77">
        <v>19430</v>
      </c>
      <c r="F9" s="77">
        <v>33704</v>
      </c>
      <c r="G9" s="77">
        <v>19296</v>
      </c>
      <c r="H9" s="77">
        <v>33838</v>
      </c>
      <c r="I9" s="92">
        <v>83702</v>
      </c>
      <c r="J9" s="53"/>
    </row>
    <row r="10" spans="1:9" ht="32.25" customHeight="1">
      <c r="A10" s="160" t="s">
        <v>107</v>
      </c>
      <c r="B10" s="77">
        <v>361929</v>
      </c>
      <c r="C10" s="77">
        <v>179167</v>
      </c>
      <c r="D10" s="77">
        <v>182762</v>
      </c>
      <c r="E10" s="77">
        <v>36660</v>
      </c>
      <c r="F10" s="77">
        <v>325269</v>
      </c>
      <c r="G10" s="77">
        <v>177714</v>
      </c>
      <c r="H10" s="77">
        <v>184216</v>
      </c>
      <c r="I10" s="92">
        <v>613179</v>
      </c>
    </row>
    <row r="11" spans="1:9" ht="31.5" customHeight="1">
      <c r="A11" s="160" t="s">
        <v>91</v>
      </c>
      <c r="B11" s="77">
        <v>22674</v>
      </c>
      <c r="C11" s="77">
        <v>12466</v>
      </c>
      <c r="D11" s="77">
        <v>10209</v>
      </c>
      <c r="E11" s="77">
        <v>13184</v>
      </c>
      <c r="F11" s="77">
        <v>9491</v>
      </c>
      <c r="G11" s="77">
        <v>3547</v>
      </c>
      <c r="H11" s="77">
        <v>19127</v>
      </c>
      <c r="I11" s="92">
        <v>117350</v>
      </c>
    </row>
    <row r="12" spans="1:9" ht="29.25">
      <c r="A12" s="160" t="s">
        <v>108</v>
      </c>
      <c r="B12" s="77">
        <v>13612</v>
      </c>
      <c r="C12" s="77">
        <v>2066</v>
      </c>
      <c r="D12" s="77">
        <v>11546</v>
      </c>
      <c r="E12" s="77">
        <v>9942</v>
      </c>
      <c r="F12" s="77">
        <v>3670</v>
      </c>
      <c r="G12" s="77">
        <v>9468</v>
      </c>
      <c r="H12" s="77">
        <v>4144</v>
      </c>
      <c r="I12" s="92">
        <v>83044</v>
      </c>
    </row>
    <row r="13" spans="1:9" ht="15.75" customHeight="1">
      <c r="A13" s="38"/>
      <c r="B13" s="75"/>
      <c r="C13" s="38"/>
      <c r="D13" s="38"/>
      <c r="E13" s="38"/>
      <c r="F13" s="38"/>
      <c r="G13" s="38"/>
      <c r="H13" s="38"/>
      <c r="I13" s="38"/>
    </row>
    <row r="14" spans="1:8" ht="15.75" customHeight="1">
      <c r="A14" s="215"/>
      <c r="B14" s="216"/>
      <c r="C14" s="216"/>
      <c r="D14" s="216"/>
      <c r="E14" s="216"/>
      <c r="F14" s="216"/>
      <c r="G14" s="216"/>
      <c r="H14" s="216"/>
    </row>
    <row r="15" spans="1:8" ht="14.25">
      <c r="A15" s="24" t="s">
        <v>220</v>
      </c>
      <c r="B15" s="36"/>
      <c r="C15" s="36"/>
      <c r="D15" s="36"/>
      <c r="E15" s="36"/>
      <c r="F15" s="36"/>
      <c r="G15" s="36"/>
      <c r="H15" s="36"/>
    </row>
    <row r="16" spans="1:11" ht="14.25">
      <c r="A16" s="190"/>
      <c r="B16" s="190" t="s">
        <v>9</v>
      </c>
      <c r="C16" s="190" t="s">
        <v>53</v>
      </c>
      <c r="D16" s="190"/>
      <c r="E16" s="190" t="s">
        <v>66</v>
      </c>
      <c r="F16" s="190"/>
      <c r="G16" s="204" t="s">
        <v>179</v>
      </c>
      <c r="H16" s="204" t="s">
        <v>171</v>
      </c>
      <c r="K16" s="53"/>
    </row>
    <row r="17" spans="1:11" ht="14.25">
      <c r="A17" s="190"/>
      <c r="B17" s="190"/>
      <c r="C17" s="190"/>
      <c r="D17" s="190"/>
      <c r="E17" s="190"/>
      <c r="F17" s="190"/>
      <c r="G17" s="204"/>
      <c r="H17" s="204"/>
      <c r="K17" s="53"/>
    </row>
    <row r="18" spans="1:11" ht="14.25">
      <c r="A18" s="190"/>
      <c r="B18" s="190"/>
      <c r="C18" s="150" t="s">
        <v>34</v>
      </c>
      <c r="D18" s="150" t="s">
        <v>35</v>
      </c>
      <c r="E18" s="150" t="s">
        <v>37</v>
      </c>
      <c r="F18" s="150" t="s">
        <v>36</v>
      </c>
      <c r="G18" s="204"/>
      <c r="H18" s="204"/>
      <c r="K18" s="53"/>
    </row>
    <row r="19" spans="1:11" ht="14.25">
      <c r="A19" s="161" t="s">
        <v>122</v>
      </c>
      <c r="B19" s="78">
        <v>971783</v>
      </c>
      <c r="C19" s="78">
        <v>457315</v>
      </c>
      <c r="D19" s="78">
        <v>514469</v>
      </c>
      <c r="E19" s="78">
        <v>234731</v>
      </c>
      <c r="F19" s="78">
        <v>737052</v>
      </c>
      <c r="G19" s="78">
        <v>441120</v>
      </c>
      <c r="H19" s="78">
        <v>530663</v>
      </c>
      <c r="K19" s="53"/>
    </row>
    <row r="20" spans="1:11" ht="14.25">
      <c r="A20" s="91" t="s">
        <v>147</v>
      </c>
      <c r="B20" s="78">
        <v>476868</v>
      </c>
      <c r="C20" s="78">
        <v>240270</v>
      </c>
      <c r="D20" s="78">
        <v>236598</v>
      </c>
      <c r="E20" s="78">
        <v>56776</v>
      </c>
      <c r="F20" s="78">
        <v>420092</v>
      </c>
      <c r="G20" s="78">
        <v>246492</v>
      </c>
      <c r="H20" s="78">
        <v>230376</v>
      </c>
      <c r="K20" s="53"/>
    </row>
    <row r="21" spans="1:11" ht="14.25">
      <c r="A21" s="91" t="s">
        <v>148</v>
      </c>
      <c r="B21" s="78">
        <v>204745</v>
      </c>
      <c r="C21" s="78">
        <v>99723</v>
      </c>
      <c r="D21" s="78">
        <v>105021</v>
      </c>
      <c r="E21" s="78">
        <v>60231</v>
      </c>
      <c r="F21" s="78">
        <v>144514</v>
      </c>
      <c r="G21" s="78">
        <v>82302</v>
      </c>
      <c r="H21" s="78">
        <v>122442</v>
      </c>
      <c r="K21" s="53"/>
    </row>
    <row r="22" spans="1:11" ht="14.25">
      <c r="A22" s="91" t="s">
        <v>149</v>
      </c>
      <c r="B22" s="78">
        <v>99972</v>
      </c>
      <c r="C22" s="78">
        <v>49888</v>
      </c>
      <c r="D22" s="78">
        <v>50084</v>
      </c>
      <c r="E22" s="78">
        <v>27360</v>
      </c>
      <c r="F22" s="78">
        <v>72612</v>
      </c>
      <c r="G22" s="78">
        <v>42281</v>
      </c>
      <c r="H22" s="78">
        <v>57691</v>
      </c>
      <c r="K22" s="53"/>
    </row>
    <row r="23" spans="1:8" ht="14.25">
      <c r="A23" s="91" t="s">
        <v>150</v>
      </c>
      <c r="B23" s="78">
        <v>79188</v>
      </c>
      <c r="C23" s="78">
        <v>27635</v>
      </c>
      <c r="D23" s="78">
        <v>51554</v>
      </c>
      <c r="E23" s="78">
        <v>28171</v>
      </c>
      <c r="F23" s="78">
        <v>51017</v>
      </c>
      <c r="G23" s="78">
        <v>33460</v>
      </c>
      <c r="H23" s="78">
        <v>45728</v>
      </c>
    </row>
    <row r="24" spans="1:11" ht="14.25">
      <c r="A24" s="91" t="s">
        <v>151</v>
      </c>
      <c r="B24" s="78">
        <v>111011</v>
      </c>
      <c r="C24" s="78">
        <v>39799</v>
      </c>
      <c r="D24" s="78">
        <v>71212</v>
      </c>
      <c r="E24" s="78">
        <v>62194</v>
      </c>
      <c r="F24" s="78">
        <v>48817</v>
      </c>
      <c r="G24" s="78">
        <v>36585</v>
      </c>
      <c r="H24" s="78">
        <v>74426</v>
      </c>
      <c r="K24" s="53"/>
    </row>
  </sheetData>
  <sheetProtection/>
  <mergeCells count="14">
    <mergeCell ref="I2:I4"/>
    <mergeCell ref="A14:H14"/>
    <mergeCell ref="B2:B4"/>
    <mergeCell ref="C2:D3"/>
    <mergeCell ref="E2:F3"/>
    <mergeCell ref="G2:G4"/>
    <mergeCell ref="H2:H4"/>
    <mergeCell ref="A2:A4"/>
    <mergeCell ref="B16:B18"/>
    <mergeCell ref="C16:D17"/>
    <mergeCell ref="E16:F17"/>
    <mergeCell ref="G16:G18"/>
    <mergeCell ref="H16:H18"/>
    <mergeCell ref="A16:A18"/>
  </mergeCells>
  <printOptions/>
  <pageMargins left="0.7" right="0.7" top="0.75" bottom="0.75" header="0.3" footer="0.3"/>
  <pageSetup horizontalDpi="600" verticalDpi="600" orientation="landscape" scale="8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70C0"/>
  </sheetPr>
  <dimension ref="A1:H27"/>
  <sheetViews>
    <sheetView tabSelected="1" zoomScaleSheetLayoutView="100" zoomScalePageLayoutView="0" workbookViewId="0" topLeftCell="A1">
      <selection activeCell="H3" sqref="H3"/>
    </sheetView>
  </sheetViews>
  <sheetFormatPr defaultColWidth="9.140625" defaultRowHeight="15"/>
  <cols>
    <col min="1" max="1" width="25.57421875" style="54" customWidth="1"/>
    <col min="2" max="2" width="12.57421875" style="54" customWidth="1"/>
    <col min="3" max="6" width="13.7109375" style="54" bestFit="1" customWidth="1"/>
    <col min="7" max="16384" width="9.140625" style="54" customWidth="1"/>
  </cols>
  <sheetData>
    <row r="1" ht="15.75">
      <c r="A1" s="35" t="s">
        <v>221</v>
      </c>
    </row>
    <row r="2" spans="1:6" ht="14.25">
      <c r="A2" s="205" t="s">
        <v>121</v>
      </c>
      <c r="B2" s="162"/>
      <c r="C2" s="205" t="s">
        <v>53</v>
      </c>
      <c r="D2" s="205"/>
      <c r="E2" s="205" t="s">
        <v>175</v>
      </c>
      <c r="F2" s="205"/>
    </row>
    <row r="3" spans="1:6" ht="14.25">
      <c r="A3" s="205"/>
      <c r="B3" s="162" t="s">
        <v>9</v>
      </c>
      <c r="C3" s="162" t="s">
        <v>34</v>
      </c>
      <c r="D3" s="162" t="s">
        <v>35</v>
      </c>
      <c r="E3" s="162" t="s">
        <v>37</v>
      </c>
      <c r="F3" s="162" t="s">
        <v>36</v>
      </c>
    </row>
    <row r="4" spans="1:6" s="5" customFormat="1" ht="14.25">
      <c r="A4" s="106" t="s">
        <v>9</v>
      </c>
      <c r="B4" s="88">
        <v>1077459</v>
      </c>
      <c r="C4" s="88">
        <v>562139</v>
      </c>
      <c r="D4" s="88">
        <v>515320</v>
      </c>
      <c r="E4" s="88">
        <v>141999</v>
      </c>
      <c r="F4" s="88">
        <v>935460</v>
      </c>
    </row>
    <row r="5" spans="1:8" ht="14.25">
      <c r="A5" s="91" t="s">
        <v>92</v>
      </c>
      <c r="B5" s="116">
        <v>217832</v>
      </c>
      <c r="C5" s="116">
        <v>133064</v>
      </c>
      <c r="D5" s="116">
        <v>84769</v>
      </c>
      <c r="E5" s="116">
        <v>29833</v>
      </c>
      <c r="F5" s="116">
        <v>187999</v>
      </c>
      <c r="H5" s="53"/>
    </row>
    <row r="6" spans="1:7" ht="14.25">
      <c r="A6" s="91" t="s">
        <v>93</v>
      </c>
      <c r="B6" s="116">
        <v>309393</v>
      </c>
      <c r="C6" s="116">
        <v>166277</v>
      </c>
      <c r="D6" s="116">
        <v>143117</v>
      </c>
      <c r="E6" s="116">
        <v>39347</v>
      </c>
      <c r="F6" s="116">
        <v>270046</v>
      </c>
      <c r="G6" s="53"/>
    </row>
    <row r="7" spans="1:7" ht="14.25">
      <c r="A7" s="91" t="s">
        <v>94</v>
      </c>
      <c r="B7" s="116">
        <v>464494</v>
      </c>
      <c r="C7" s="116">
        <v>221317</v>
      </c>
      <c r="D7" s="116">
        <v>243177</v>
      </c>
      <c r="E7" s="116">
        <v>59915</v>
      </c>
      <c r="F7" s="116">
        <v>404579</v>
      </c>
      <c r="G7" s="53"/>
    </row>
    <row r="8" spans="1:7" ht="14.25">
      <c r="A8" s="91" t="s">
        <v>95</v>
      </c>
      <c r="B8" s="116">
        <v>71237</v>
      </c>
      <c r="C8" s="116">
        <v>31785</v>
      </c>
      <c r="D8" s="116">
        <v>39453</v>
      </c>
      <c r="E8" s="116">
        <v>9849</v>
      </c>
      <c r="F8" s="116">
        <v>61388</v>
      </c>
      <c r="G8" s="53"/>
    </row>
    <row r="9" spans="1:7" ht="14.25">
      <c r="A9" s="91" t="s">
        <v>103</v>
      </c>
      <c r="B9" s="116">
        <v>14502</v>
      </c>
      <c r="C9" s="116">
        <v>9697</v>
      </c>
      <c r="D9" s="116">
        <v>4805</v>
      </c>
      <c r="E9" s="116">
        <v>3055</v>
      </c>
      <c r="F9" s="116">
        <v>11448</v>
      </c>
      <c r="G9" s="53"/>
    </row>
    <row r="10" spans="1:6" ht="7.5" customHeight="1">
      <c r="A10" s="23"/>
      <c r="B10" s="23"/>
      <c r="C10" s="23"/>
      <c r="D10" s="23"/>
      <c r="E10" s="23"/>
      <c r="F10" s="23"/>
    </row>
    <row r="17" spans="2:4" ht="14.25">
      <c r="B17" s="53"/>
      <c r="C17" s="53"/>
      <c r="D17" s="53"/>
    </row>
    <row r="18" spans="3:4" ht="14.25">
      <c r="C18" s="53"/>
      <c r="D18" s="53"/>
    </row>
    <row r="19" spans="2:4" ht="14.25">
      <c r="B19" s="53"/>
      <c r="C19" s="53"/>
      <c r="D19" s="53"/>
    </row>
    <row r="21" spans="2:4" ht="14.25">
      <c r="B21" s="53"/>
      <c r="C21" s="53"/>
      <c r="D21" s="53"/>
    </row>
    <row r="22" spans="2:4" ht="14.25">
      <c r="B22" s="53"/>
      <c r="C22" s="53"/>
      <c r="D22" s="53"/>
    </row>
    <row r="23" spans="2:4" ht="14.25">
      <c r="B23" s="53"/>
      <c r="C23" s="53"/>
      <c r="D23" s="53"/>
    </row>
    <row r="24" spans="2:4" ht="14.25">
      <c r="B24" s="53"/>
      <c r="C24" s="53"/>
      <c r="D24" s="53"/>
    </row>
    <row r="25" ht="14.25">
      <c r="D25" s="53"/>
    </row>
    <row r="27" spans="2:4" ht="14.25">
      <c r="B27" s="53"/>
      <c r="C27" s="53"/>
      <c r="D27" s="53"/>
    </row>
  </sheetData>
  <sheetProtection/>
  <mergeCells count="3">
    <mergeCell ref="C2:D2"/>
    <mergeCell ref="E2:F2"/>
    <mergeCell ref="A2:A3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M29"/>
  <sheetViews>
    <sheetView zoomScaleSheetLayoutView="100" zoomScalePageLayoutView="0" workbookViewId="0" topLeftCell="A13">
      <selection activeCell="A2" sqref="A2:H25"/>
    </sheetView>
  </sheetViews>
  <sheetFormatPr defaultColWidth="9.140625" defaultRowHeight="15"/>
  <cols>
    <col min="1" max="1" width="45.8515625" style="36" customWidth="1"/>
    <col min="2" max="2" width="15.140625" style="36" customWidth="1"/>
    <col min="3" max="6" width="12.28125" style="36" customWidth="1"/>
    <col min="7" max="7" width="13.7109375" style="36" customWidth="1"/>
    <col min="8" max="8" width="15.8515625" style="36" customWidth="1"/>
    <col min="9" max="9" width="12.28125" style="36" customWidth="1"/>
    <col min="10" max="10" width="10.57421875" style="36" bestFit="1" customWidth="1"/>
    <col min="11" max="11" width="14.140625" style="36" customWidth="1"/>
    <col min="12" max="12" width="10.57421875" style="36" bestFit="1" customWidth="1"/>
    <col min="13" max="16384" width="9.140625" style="36" customWidth="1"/>
  </cols>
  <sheetData>
    <row r="1" s="54" customFormat="1" ht="14.25">
      <c r="A1" s="15" t="s">
        <v>202</v>
      </c>
    </row>
    <row r="2" spans="1:8" s="54" customFormat="1" ht="14.25">
      <c r="A2" s="165"/>
      <c r="B2" s="168" t="s">
        <v>96</v>
      </c>
      <c r="C2" s="169" t="s">
        <v>53</v>
      </c>
      <c r="D2" s="169"/>
      <c r="E2" s="169" t="s">
        <v>198</v>
      </c>
      <c r="F2" s="169"/>
      <c r="G2" s="166" t="s">
        <v>163</v>
      </c>
      <c r="H2" s="167" t="s">
        <v>171</v>
      </c>
    </row>
    <row r="3" spans="1:8" s="54" customFormat="1" ht="14.25">
      <c r="A3" s="165"/>
      <c r="B3" s="168"/>
      <c r="C3" s="169" t="s">
        <v>97</v>
      </c>
      <c r="D3" s="169" t="s">
        <v>98</v>
      </c>
      <c r="E3" s="169" t="s">
        <v>99</v>
      </c>
      <c r="F3" s="169" t="s">
        <v>100</v>
      </c>
      <c r="G3" s="166"/>
      <c r="H3" s="167"/>
    </row>
    <row r="4" spans="1:9" s="54" customFormat="1" ht="24.75" customHeight="1">
      <c r="A4" s="165"/>
      <c r="B4" s="168"/>
      <c r="C4" s="169"/>
      <c r="D4" s="169"/>
      <c r="E4" s="169"/>
      <c r="F4" s="169"/>
      <c r="G4" s="166"/>
      <c r="H4" s="167"/>
      <c r="I4" s="36"/>
    </row>
    <row r="5" spans="1:12" s="54" customFormat="1" ht="14.25">
      <c r="A5" s="76" t="s">
        <v>123</v>
      </c>
      <c r="B5" s="77">
        <f aca="true" t="shared" si="0" ref="B5:H5">SUM(B6,B9)</f>
        <v>7937148</v>
      </c>
      <c r="C5" s="77">
        <f t="shared" si="0"/>
        <v>3741459</v>
      </c>
      <c r="D5" s="77">
        <f t="shared" si="0"/>
        <v>4195688</v>
      </c>
      <c r="E5" s="77">
        <f t="shared" si="0"/>
        <v>1730161</v>
      </c>
      <c r="F5" s="77">
        <f t="shared" si="0"/>
        <v>6206985</v>
      </c>
      <c r="G5" s="77">
        <f t="shared" si="0"/>
        <v>2698830</v>
      </c>
      <c r="H5" s="77">
        <f t="shared" si="0"/>
        <v>5238318</v>
      </c>
      <c r="I5" s="50"/>
      <c r="J5" s="56"/>
      <c r="K5" s="56"/>
      <c r="L5" s="48"/>
    </row>
    <row r="6" spans="1:9" s="54" customFormat="1" ht="14.25">
      <c r="A6" s="76" t="s">
        <v>11</v>
      </c>
      <c r="B6" s="77">
        <f aca="true" t="shared" si="1" ref="B6:H6">SUM(B7:B8)</f>
        <v>4309854</v>
      </c>
      <c r="C6" s="77">
        <f t="shared" si="1"/>
        <v>2345164</v>
      </c>
      <c r="D6" s="77">
        <f t="shared" si="1"/>
        <v>1964690</v>
      </c>
      <c r="E6" s="77">
        <f t="shared" si="1"/>
        <v>1099040</v>
      </c>
      <c r="F6" s="77">
        <f t="shared" si="1"/>
        <v>3210813</v>
      </c>
      <c r="G6" s="77">
        <f t="shared" si="1"/>
        <v>1502022</v>
      </c>
      <c r="H6" s="77">
        <f t="shared" si="1"/>
        <v>2807832</v>
      </c>
      <c r="I6" s="36"/>
    </row>
    <row r="7" spans="1:9" s="54" customFormat="1" ht="14.25">
      <c r="A7" s="76" t="s">
        <v>124</v>
      </c>
      <c r="B7" s="78">
        <v>3317268</v>
      </c>
      <c r="C7" s="78">
        <v>1875696</v>
      </c>
      <c r="D7" s="78">
        <v>1441572</v>
      </c>
      <c r="E7" s="78">
        <v>858797</v>
      </c>
      <c r="F7" s="78">
        <v>2458470</v>
      </c>
      <c r="G7" s="78">
        <v>1051026</v>
      </c>
      <c r="H7" s="78">
        <v>2266242</v>
      </c>
      <c r="I7" s="29"/>
    </row>
    <row r="8" spans="1:10" s="54" customFormat="1" ht="14.25">
      <c r="A8" s="76" t="s">
        <v>125</v>
      </c>
      <c r="B8" s="78">
        <v>992586</v>
      </c>
      <c r="C8" s="78">
        <v>469468</v>
      </c>
      <c r="D8" s="78">
        <v>523118</v>
      </c>
      <c r="E8" s="78">
        <v>240243</v>
      </c>
      <c r="F8" s="78">
        <v>752343</v>
      </c>
      <c r="G8" s="78">
        <v>450996</v>
      </c>
      <c r="H8" s="78">
        <v>541590</v>
      </c>
      <c r="I8" s="50"/>
      <c r="J8" s="9"/>
    </row>
    <row r="9" spans="1:10" s="54" customFormat="1" ht="14.25">
      <c r="A9" s="76" t="s">
        <v>14</v>
      </c>
      <c r="B9" s="78">
        <v>3627294</v>
      </c>
      <c r="C9" s="78">
        <v>1396295</v>
      </c>
      <c r="D9" s="78">
        <v>2230998</v>
      </c>
      <c r="E9" s="78">
        <v>631121</v>
      </c>
      <c r="F9" s="78">
        <v>2996172</v>
      </c>
      <c r="G9" s="78">
        <v>1196808</v>
      </c>
      <c r="H9" s="78">
        <v>2430486</v>
      </c>
      <c r="I9" s="50"/>
      <c r="J9" s="48"/>
    </row>
    <row r="10" spans="1:10" s="54" customFormat="1" ht="14.25">
      <c r="A10" s="79"/>
      <c r="B10" s="79"/>
      <c r="C10" s="79"/>
      <c r="D10" s="79"/>
      <c r="E10" s="79"/>
      <c r="F10" s="79"/>
      <c r="G10" s="79"/>
      <c r="H10" s="79"/>
      <c r="I10" s="41"/>
      <c r="J10" s="48"/>
    </row>
    <row r="11" spans="1:10" s="54" customFormat="1" ht="14.25">
      <c r="A11" s="76" t="s">
        <v>126</v>
      </c>
      <c r="B11" s="78">
        <f aca="true" t="shared" si="2" ref="B11:H11">SUM(B12:B14)</f>
        <v>3361612</v>
      </c>
      <c r="C11" s="78">
        <f t="shared" si="2"/>
        <v>1484436</v>
      </c>
      <c r="D11" s="78">
        <f t="shared" si="2"/>
        <v>1877176</v>
      </c>
      <c r="E11" s="78">
        <f t="shared" si="2"/>
        <v>556267</v>
      </c>
      <c r="F11" s="78">
        <f t="shared" si="2"/>
        <v>2805345</v>
      </c>
      <c r="G11" s="78">
        <f t="shared" si="2"/>
        <v>1646795</v>
      </c>
      <c r="H11" s="78">
        <f t="shared" si="2"/>
        <v>1714818</v>
      </c>
      <c r="I11" s="36"/>
      <c r="J11" s="48"/>
    </row>
    <row r="12" spans="1:9" s="54" customFormat="1" ht="14.25">
      <c r="A12" s="76" t="s">
        <v>125</v>
      </c>
      <c r="B12" s="78">
        <v>992586</v>
      </c>
      <c r="C12" s="78">
        <v>469468</v>
      </c>
      <c r="D12" s="78">
        <v>523118</v>
      </c>
      <c r="E12" s="78">
        <v>240243</v>
      </c>
      <c r="F12" s="78">
        <v>752343</v>
      </c>
      <c r="G12" s="78">
        <v>450996</v>
      </c>
      <c r="H12" s="78">
        <v>541590</v>
      </c>
      <c r="I12" s="163"/>
    </row>
    <row r="13" spans="1:8" s="54" customFormat="1" ht="14.25">
      <c r="A13" s="76" t="s">
        <v>127</v>
      </c>
      <c r="B13" s="78">
        <v>1077459</v>
      </c>
      <c r="C13" s="78">
        <v>562139</v>
      </c>
      <c r="D13" s="78">
        <v>515320</v>
      </c>
      <c r="E13" s="78">
        <v>141999</v>
      </c>
      <c r="F13" s="78">
        <v>935460</v>
      </c>
      <c r="G13" s="78">
        <v>520510</v>
      </c>
      <c r="H13" s="78">
        <v>556949</v>
      </c>
    </row>
    <row r="14" spans="1:8" s="54" customFormat="1" ht="14.25">
      <c r="A14" s="76" t="s">
        <v>128</v>
      </c>
      <c r="B14" s="78">
        <v>1291567</v>
      </c>
      <c r="C14" s="78">
        <v>452829</v>
      </c>
      <c r="D14" s="78">
        <v>838738</v>
      </c>
      <c r="E14" s="78">
        <v>174025</v>
      </c>
      <c r="F14" s="78">
        <v>1117542</v>
      </c>
      <c r="G14" s="78">
        <v>675289</v>
      </c>
      <c r="H14" s="78">
        <v>616279</v>
      </c>
    </row>
    <row r="15" spans="1:13" s="54" customFormat="1" ht="15" customHeight="1">
      <c r="A15" s="79"/>
      <c r="B15" s="79"/>
      <c r="C15" s="79"/>
      <c r="D15" s="79"/>
      <c r="E15" s="79"/>
      <c r="F15" s="79"/>
      <c r="G15" s="79"/>
      <c r="H15" s="79"/>
      <c r="M15" s="48"/>
    </row>
    <row r="16" spans="1:8" s="54" customFormat="1" ht="14.25">
      <c r="A16" s="76" t="s">
        <v>153</v>
      </c>
      <c r="B16" s="80">
        <f aca="true" t="shared" si="3" ref="B16:H16">B6/B5*100</f>
        <v>54.29978123124326</v>
      </c>
      <c r="C16" s="80">
        <f t="shared" si="3"/>
        <v>62.68046769989996</v>
      </c>
      <c r="D16" s="80">
        <f t="shared" si="3"/>
        <v>46.826408446004564</v>
      </c>
      <c r="E16" s="80">
        <f t="shared" si="3"/>
        <v>63.52241207610159</v>
      </c>
      <c r="F16" s="80">
        <f t="shared" si="3"/>
        <v>51.729027861352975</v>
      </c>
      <c r="G16" s="80">
        <f t="shared" si="3"/>
        <v>55.65456142106024</v>
      </c>
      <c r="H16" s="80">
        <f t="shared" si="3"/>
        <v>53.601785916777104</v>
      </c>
    </row>
    <row r="17" spans="1:8" s="54" customFormat="1" ht="14.25">
      <c r="A17" s="76" t="s">
        <v>154</v>
      </c>
      <c r="B17" s="80">
        <f aca="true" t="shared" si="4" ref="B17:H17">B7/B5*100</f>
        <v>41.79420618085993</v>
      </c>
      <c r="C17" s="80">
        <f t="shared" si="4"/>
        <v>50.13274233393978</v>
      </c>
      <c r="D17" s="80">
        <f t="shared" si="4"/>
        <v>34.358417499108604</v>
      </c>
      <c r="E17" s="80">
        <f t="shared" si="4"/>
        <v>49.636825705815816</v>
      </c>
      <c r="F17" s="80">
        <f t="shared" si="4"/>
        <v>39.608118917638755</v>
      </c>
      <c r="G17" s="80">
        <f t="shared" si="4"/>
        <v>38.94376452018097</v>
      </c>
      <c r="H17" s="80">
        <f t="shared" si="4"/>
        <v>43.262780151949535</v>
      </c>
    </row>
    <row r="18" spans="1:8" s="54" customFormat="1" ht="14.25">
      <c r="A18" s="76" t="s">
        <v>155</v>
      </c>
      <c r="B18" s="80">
        <f>B13/B7*100</f>
        <v>32.48031211225623</v>
      </c>
      <c r="C18" s="80">
        <f aca="true" t="shared" si="5" ref="C18:H18">C13/C7*100</f>
        <v>29.969621943001425</v>
      </c>
      <c r="D18" s="80">
        <f t="shared" si="5"/>
        <v>35.74708720757617</v>
      </c>
      <c r="E18" s="80">
        <f t="shared" si="5"/>
        <v>16.534640898838724</v>
      </c>
      <c r="F18" s="80">
        <f t="shared" si="5"/>
        <v>38.050494819948995</v>
      </c>
      <c r="G18" s="80">
        <f t="shared" si="5"/>
        <v>49.52398894033069</v>
      </c>
      <c r="H18" s="80">
        <f t="shared" si="5"/>
        <v>24.575883775872125</v>
      </c>
    </row>
    <row r="19" spans="1:8" s="54" customFormat="1" ht="14.25">
      <c r="A19" s="76" t="s">
        <v>156</v>
      </c>
      <c r="B19" s="80">
        <f>B8/B6*100</f>
        <v>23.030617742503576</v>
      </c>
      <c r="C19" s="80">
        <f aca="true" t="shared" si="6" ref="C19:H19">C8/C6*100</f>
        <v>20.018557337567863</v>
      </c>
      <c r="D19" s="80">
        <f t="shared" si="6"/>
        <v>26.62598170703775</v>
      </c>
      <c r="E19" s="80">
        <f t="shared" si="6"/>
        <v>21.859349978162758</v>
      </c>
      <c r="F19" s="80">
        <f t="shared" si="6"/>
        <v>23.431542104756645</v>
      </c>
      <c r="G19" s="80">
        <f t="shared" si="6"/>
        <v>30.02592505302852</v>
      </c>
      <c r="H19" s="80">
        <f t="shared" si="6"/>
        <v>19.288547178036293</v>
      </c>
    </row>
    <row r="20" spans="1:8" s="54" customFormat="1" ht="29.25">
      <c r="A20" s="81" t="s">
        <v>157</v>
      </c>
      <c r="B20" s="80">
        <f>(B8+B13)/B6*100</f>
        <v>48.030513330613985</v>
      </c>
      <c r="C20" s="80">
        <f aca="true" t="shared" si="7" ref="C20:H20">(C8+C13)/C6*100</f>
        <v>43.988693328057224</v>
      </c>
      <c r="D20" s="80">
        <f t="shared" si="7"/>
        <v>52.85505601392586</v>
      </c>
      <c r="E20" s="80">
        <f t="shared" si="7"/>
        <v>34.77962585529189</v>
      </c>
      <c r="F20" s="80">
        <f t="shared" si="7"/>
        <v>52.56621920990104</v>
      </c>
      <c r="G20" s="80">
        <f t="shared" si="7"/>
        <v>64.67987819086538</v>
      </c>
      <c r="H20" s="80">
        <f t="shared" si="7"/>
        <v>39.12410001737996</v>
      </c>
    </row>
    <row r="21" spans="1:8" s="54" customFormat="1" ht="28.5" customHeight="1">
      <c r="A21" s="81" t="s">
        <v>158</v>
      </c>
      <c r="B21" s="80">
        <f>(B8+B14)/(B6+B14)*100</f>
        <v>40.77809898595374</v>
      </c>
      <c r="C21" s="80">
        <f aca="true" t="shared" si="8" ref="C21:H21">(C8+C14)/(C6+C14)*100</f>
        <v>32.96280583975728</v>
      </c>
      <c r="D21" s="80">
        <f t="shared" si="8"/>
        <v>48.578240639674</v>
      </c>
      <c r="E21" s="80">
        <f t="shared" si="8"/>
        <v>32.54099358634477</v>
      </c>
      <c r="F21" s="80">
        <f t="shared" si="8"/>
        <v>43.20082340750701</v>
      </c>
      <c r="G21" s="80">
        <f t="shared" si="8"/>
        <v>51.728255632750674</v>
      </c>
      <c r="H21" s="80">
        <f t="shared" si="8"/>
        <v>33.815171295556716</v>
      </c>
    </row>
    <row r="22" spans="1:9" s="54" customFormat="1" ht="29.25">
      <c r="A22" s="81" t="s">
        <v>159</v>
      </c>
      <c r="B22" s="80">
        <f>(B12+B13+B14)/(B14+B6)*100</f>
        <v>60.01355727412741</v>
      </c>
      <c r="C22" s="80">
        <f aca="true" t="shared" si="9" ref="C22:H22">(C12+C13+C14)/(C14+C6)*100</f>
        <v>53.053599490777856</v>
      </c>
      <c r="D22" s="80">
        <f t="shared" si="9"/>
        <v>66.9600218018797</v>
      </c>
      <c r="E22" s="80">
        <f t="shared" si="9"/>
        <v>43.69509805076724</v>
      </c>
      <c r="F22" s="80">
        <f t="shared" si="9"/>
        <v>64.81319115460722</v>
      </c>
      <c r="G22" s="80">
        <f t="shared" si="9"/>
        <v>75.63434897449193</v>
      </c>
      <c r="H22" s="80">
        <f t="shared" si="9"/>
        <v>50.08067787522074</v>
      </c>
      <c r="I22" s="49"/>
    </row>
    <row r="23" spans="1:8" s="54" customFormat="1" ht="15" customHeight="1">
      <c r="A23" s="79"/>
      <c r="B23" s="82"/>
      <c r="C23" s="82"/>
      <c r="D23" s="82"/>
      <c r="E23" s="82"/>
      <c r="F23" s="82"/>
      <c r="G23" s="82"/>
      <c r="H23" s="82"/>
    </row>
    <row r="24" spans="1:8" s="54" customFormat="1" ht="15" customHeight="1">
      <c r="A24" s="76" t="s">
        <v>160</v>
      </c>
      <c r="B24" s="83">
        <v>28.4</v>
      </c>
      <c r="C24" s="83">
        <v>25.6</v>
      </c>
      <c r="D24" s="83">
        <v>31.5</v>
      </c>
      <c r="E24" s="83">
        <v>26.5</v>
      </c>
      <c r="F24" s="83">
        <v>28.4</v>
      </c>
      <c r="G24" s="83">
        <v>40.3</v>
      </c>
      <c r="H24" s="83">
        <v>23.9</v>
      </c>
    </row>
    <row r="25" spans="1:8" s="54" customFormat="1" ht="14.25">
      <c r="A25" s="84" t="s">
        <v>152</v>
      </c>
      <c r="B25" s="85" t="s">
        <v>223</v>
      </c>
      <c r="C25" s="85" t="s">
        <v>223</v>
      </c>
      <c r="D25" s="85" t="s">
        <v>224</v>
      </c>
      <c r="E25" s="85" t="s">
        <v>222</v>
      </c>
      <c r="F25" s="85" t="s">
        <v>223</v>
      </c>
      <c r="G25" s="85" t="s">
        <v>224</v>
      </c>
      <c r="H25" s="85" t="s">
        <v>223</v>
      </c>
    </row>
    <row r="26" spans="1:8" s="54" customFormat="1" ht="14.25">
      <c r="A26" s="79"/>
      <c r="B26" s="79"/>
      <c r="C26" s="79"/>
      <c r="D26" s="79"/>
      <c r="E26" s="79"/>
      <c r="F26" s="79"/>
      <c r="G26" s="79"/>
      <c r="H26" s="79"/>
    </row>
    <row r="27" ht="14.25" customHeight="1"/>
    <row r="29" ht="14.25">
      <c r="B29" s="55"/>
    </row>
  </sheetData>
  <sheetProtection/>
  <mergeCells count="10">
    <mergeCell ref="A2:A4"/>
    <mergeCell ref="G2:G4"/>
    <mergeCell ref="H2:H4"/>
    <mergeCell ref="B2:B4"/>
    <mergeCell ref="C2:D2"/>
    <mergeCell ref="E2:F2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 scale="79" r:id="rId1"/>
  <headerFooter>
    <oddFooter>&amp;C&amp;F&amp;RPage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9"/>
  <sheetViews>
    <sheetView zoomScaleSheetLayoutView="100" zoomScalePageLayoutView="0" workbookViewId="0" topLeftCell="A14">
      <selection activeCell="A24" sqref="A24:H38"/>
    </sheetView>
  </sheetViews>
  <sheetFormatPr defaultColWidth="11.421875" defaultRowHeight="15"/>
  <cols>
    <col min="1" max="1" width="12.00390625" style="36" customWidth="1"/>
    <col min="2" max="2" width="14.28125" style="36" bestFit="1" customWidth="1"/>
    <col min="3" max="6" width="13.28125" style="36" bestFit="1" customWidth="1"/>
    <col min="7" max="7" width="13.57421875" style="36" bestFit="1" customWidth="1"/>
    <col min="8" max="8" width="15.421875" style="36" customWidth="1"/>
    <col min="9" max="9" width="13.8515625" style="36" customWidth="1"/>
    <col min="10" max="16384" width="11.421875" style="36" customWidth="1"/>
  </cols>
  <sheetData>
    <row r="1" spans="1:8" ht="14.25">
      <c r="A1" s="15" t="s">
        <v>203</v>
      </c>
      <c r="G1" s="37"/>
      <c r="H1" s="37"/>
    </row>
    <row r="2" spans="1:8" ht="14.25">
      <c r="A2" s="174"/>
      <c r="B2" s="176" t="s">
        <v>9</v>
      </c>
      <c r="C2" s="165" t="s">
        <v>53</v>
      </c>
      <c r="D2" s="165"/>
      <c r="E2" s="7" t="s">
        <v>37</v>
      </c>
      <c r="F2" s="7" t="s">
        <v>36</v>
      </c>
      <c r="G2" s="8"/>
      <c r="H2" s="8"/>
    </row>
    <row r="3" spans="1:8" ht="14.25">
      <c r="A3" s="175"/>
      <c r="B3" s="177"/>
      <c r="C3" s="87" t="s">
        <v>34</v>
      </c>
      <c r="D3" s="87" t="s">
        <v>35</v>
      </c>
      <c r="E3" s="7"/>
      <c r="F3" s="7"/>
      <c r="G3" s="8"/>
      <c r="H3" s="8"/>
    </row>
    <row r="4" spans="1:8" s="5" customFormat="1" ht="14.25">
      <c r="A4" s="88" t="s">
        <v>129</v>
      </c>
      <c r="B4" s="89">
        <v>13041190</v>
      </c>
      <c r="C4" s="89">
        <v>6302701</v>
      </c>
      <c r="D4" s="89">
        <v>6738490</v>
      </c>
      <c r="E4" s="42">
        <v>2680112</v>
      </c>
      <c r="F4" s="42">
        <v>10361079</v>
      </c>
      <c r="G4" s="65"/>
      <c r="H4" s="57"/>
    </row>
    <row r="5" spans="1:8" ht="11.25" customHeight="1">
      <c r="A5" s="86"/>
      <c r="B5" s="86"/>
      <c r="C5" s="86"/>
      <c r="D5" s="86"/>
      <c r="E5" s="11"/>
      <c r="F5" s="11"/>
      <c r="G5" s="66"/>
      <c r="H5" s="37"/>
    </row>
    <row r="6" spans="1:8" ht="14.25">
      <c r="A6" s="90" t="s">
        <v>130</v>
      </c>
      <c r="B6" s="78">
        <v>1547208</v>
      </c>
      <c r="C6" s="78">
        <v>771913</v>
      </c>
      <c r="D6" s="78">
        <v>775295</v>
      </c>
      <c r="E6" s="3">
        <v>330258</v>
      </c>
      <c r="F6" s="3">
        <v>1216950</v>
      </c>
      <c r="G6" s="58"/>
      <c r="H6" s="58"/>
    </row>
    <row r="7" spans="1:8" ht="14.25">
      <c r="A7" s="90" t="s">
        <v>131</v>
      </c>
      <c r="B7" s="78">
        <v>1679811</v>
      </c>
      <c r="C7" s="78">
        <v>846421</v>
      </c>
      <c r="D7" s="78">
        <v>833389</v>
      </c>
      <c r="E7" s="3">
        <v>311179</v>
      </c>
      <c r="F7" s="3">
        <v>1368632</v>
      </c>
      <c r="G7" s="58"/>
      <c r="H7" s="58"/>
    </row>
    <row r="8" spans="1:8" ht="14.25">
      <c r="A8" s="90" t="s">
        <v>132</v>
      </c>
      <c r="B8" s="78">
        <v>1551622</v>
      </c>
      <c r="C8" s="78">
        <v>790469</v>
      </c>
      <c r="D8" s="78">
        <v>761153</v>
      </c>
      <c r="E8" s="3">
        <v>251986</v>
      </c>
      <c r="F8" s="3">
        <v>1299635</v>
      </c>
      <c r="G8" s="58"/>
      <c r="H8" s="58"/>
    </row>
    <row r="9" spans="1:8" ht="14.25">
      <c r="A9" s="90" t="s">
        <v>133</v>
      </c>
      <c r="B9" s="78">
        <v>1633484</v>
      </c>
      <c r="C9" s="78">
        <v>806096</v>
      </c>
      <c r="D9" s="78">
        <v>827388</v>
      </c>
      <c r="E9" s="3">
        <v>309404</v>
      </c>
      <c r="F9" s="3">
        <v>1324080</v>
      </c>
      <c r="G9" s="58"/>
      <c r="H9" s="58"/>
    </row>
    <row r="10" spans="1:8" ht="14.25">
      <c r="A10" s="90" t="s">
        <v>83</v>
      </c>
      <c r="B10" s="78">
        <v>1202074</v>
      </c>
      <c r="C10" s="78">
        <v>587537</v>
      </c>
      <c r="D10" s="78">
        <v>614536</v>
      </c>
      <c r="E10" s="3">
        <v>296603</v>
      </c>
      <c r="F10" s="3">
        <v>905471</v>
      </c>
      <c r="G10" s="58"/>
      <c r="H10" s="58"/>
    </row>
    <row r="11" spans="1:8" ht="14.25">
      <c r="A11" s="90" t="s">
        <v>134</v>
      </c>
      <c r="B11" s="78">
        <v>920868</v>
      </c>
      <c r="C11" s="78">
        <v>430686</v>
      </c>
      <c r="D11" s="78">
        <v>490182</v>
      </c>
      <c r="E11" s="3">
        <v>241995</v>
      </c>
      <c r="F11" s="3">
        <v>678873</v>
      </c>
      <c r="G11" s="58"/>
      <c r="H11" s="58"/>
    </row>
    <row r="12" spans="1:8" ht="14.25">
      <c r="A12" s="90" t="s">
        <v>135</v>
      </c>
      <c r="B12" s="78">
        <v>884606</v>
      </c>
      <c r="C12" s="78">
        <v>444935</v>
      </c>
      <c r="D12" s="78">
        <v>439671</v>
      </c>
      <c r="E12" s="3">
        <v>249661</v>
      </c>
      <c r="F12" s="3">
        <v>634944</v>
      </c>
      <c r="G12" s="58"/>
      <c r="H12" s="58"/>
    </row>
    <row r="13" spans="1:8" ht="14.25">
      <c r="A13" s="90" t="s">
        <v>136</v>
      </c>
      <c r="B13" s="78">
        <v>837225</v>
      </c>
      <c r="C13" s="78">
        <v>383110</v>
      </c>
      <c r="D13" s="78">
        <v>454116</v>
      </c>
      <c r="E13" s="3">
        <v>184721</v>
      </c>
      <c r="F13" s="3">
        <v>652504</v>
      </c>
      <c r="G13" s="58"/>
      <c r="H13" s="58"/>
    </row>
    <row r="14" spans="1:8" ht="14.25">
      <c r="A14" s="90" t="s">
        <v>137</v>
      </c>
      <c r="B14" s="78">
        <v>697250</v>
      </c>
      <c r="C14" s="78">
        <v>323831</v>
      </c>
      <c r="D14" s="78">
        <v>373419</v>
      </c>
      <c r="E14" s="3">
        <v>148088</v>
      </c>
      <c r="F14" s="3">
        <v>549162</v>
      </c>
      <c r="G14" s="58"/>
      <c r="H14" s="58"/>
    </row>
    <row r="15" spans="1:8" ht="16.5" customHeight="1">
      <c r="A15" s="90" t="s">
        <v>138</v>
      </c>
      <c r="B15" s="78">
        <v>460122</v>
      </c>
      <c r="C15" s="78">
        <v>207150</v>
      </c>
      <c r="D15" s="78">
        <v>252972</v>
      </c>
      <c r="E15" s="3">
        <v>83949</v>
      </c>
      <c r="F15" s="3">
        <v>376173</v>
      </c>
      <c r="G15" s="58"/>
      <c r="H15" s="58"/>
    </row>
    <row r="16" spans="1:8" ht="14.25">
      <c r="A16" s="90" t="s">
        <v>139</v>
      </c>
      <c r="B16" s="78">
        <v>406825</v>
      </c>
      <c r="C16" s="78">
        <v>179850</v>
      </c>
      <c r="D16" s="78">
        <v>226975</v>
      </c>
      <c r="E16" s="3">
        <v>68368</v>
      </c>
      <c r="F16" s="3">
        <v>338457</v>
      </c>
      <c r="G16" s="58"/>
      <c r="H16" s="58"/>
    </row>
    <row r="17" spans="1:8" ht="14.25">
      <c r="A17" s="90" t="s">
        <v>140</v>
      </c>
      <c r="B17" s="78">
        <v>332124</v>
      </c>
      <c r="C17" s="78">
        <v>168277</v>
      </c>
      <c r="D17" s="78">
        <v>163848</v>
      </c>
      <c r="E17" s="3">
        <v>57628</v>
      </c>
      <c r="F17" s="3">
        <v>274496</v>
      </c>
      <c r="G17" s="58"/>
      <c r="H17" s="58"/>
    </row>
    <row r="18" spans="1:8" ht="14.25">
      <c r="A18" s="90" t="s">
        <v>141</v>
      </c>
      <c r="B18" s="78">
        <v>305034</v>
      </c>
      <c r="C18" s="78">
        <v>132010</v>
      </c>
      <c r="D18" s="78">
        <v>173024</v>
      </c>
      <c r="E18" s="3">
        <v>48160</v>
      </c>
      <c r="F18" s="3">
        <v>256873</v>
      </c>
      <c r="G18" s="58"/>
      <c r="H18" s="58"/>
    </row>
    <row r="19" spans="1:8" ht="14.25">
      <c r="A19" s="90" t="s">
        <v>142</v>
      </c>
      <c r="B19" s="78">
        <v>235930</v>
      </c>
      <c r="C19" s="78">
        <v>95932</v>
      </c>
      <c r="D19" s="78">
        <v>139998</v>
      </c>
      <c r="E19" s="3">
        <v>45846</v>
      </c>
      <c r="F19" s="3">
        <v>190084</v>
      </c>
      <c r="G19" s="58"/>
      <c r="H19" s="58"/>
    </row>
    <row r="20" spans="1:8" ht="14.25">
      <c r="A20" s="90" t="s">
        <v>143</v>
      </c>
      <c r="B20" s="78">
        <v>179286</v>
      </c>
      <c r="C20" s="78">
        <v>75991</v>
      </c>
      <c r="D20" s="78">
        <v>103295</v>
      </c>
      <c r="E20" s="3">
        <v>28568</v>
      </c>
      <c r="F20" s="3">
        <v>150719</v>
      </c>
      <c r="G20" s="58"/>
      <c r="H20" s="58"/>
    </row>
    <row r="21" spans="1:8" ht="14.25">
      <c r="A21" s="90" t="s">
        <v>144</v>
      </c>
      <c r="B21" s="78">
        <v>167722</v>
      </c>
      <c r="C21" s="78">
        <v>58492</v>
      </c>
      <c r="D21" s="78">
        <v>109230</v>
      </c>
      <c r="E21" s="3">
        <v>23697</v>
      </c>
      <c r="F21" s="3">
        <v>144025</v>
      </c>
      <c r="G21" s="58"/>
      <c r="H21" s="58"/>
    </row>
    <row r="22" spans="1:8" ht="3.75" customHeight="1">
      <c r="A22" s="38"/>
      <c r="B22" s="38"/>
      <c r="C22" s="38"/>
      <c r="D22" s="38"/>
      <c r="E22" s="38"/>
      <c r="F22" s="38"/>
      <c r="G22" s="38"/>
      <c r="H22" s="38"/>
    </row>
    <row r="23" spans="1:8" ht="14.25">
      <c r="A23" s="32" t="s">
        <v>204</v>
      </c>
      <c r="B23" s="54"/>
      <c r="C23" s="54"/>
      <c r="D23" s="54"/>
      <c r="E23" s="54"/>
      <c r="F23" s="54"/>
      <c r="G23" s="54"/>
      <c r="H23" s="54"/>
    </row>
    <row r="24" spans="1:8" ht="15" customHeight="1">
      <c r="A24" s="178" t="s">
        <v>110</v>
      </c>
      <c r="B24" s="178" t="s">
        <v>111</v>
      </c>
      <c r="C24" s="178" t="s">
        <v>162</v>
      </c>
      <c r="D24" s="178"/>
      <c r="E24" s="170" t="s">
        <v>54</v>
      </c>
      <c r="F24" s="170"/>
      <c r="G24" s="172" t="s">
        <v>163</v>
      </c>
      <c r="H24" s="173" t="s">
        <v>171</v>
      </c>
    </row>
    <row r="25" spans="1:8" ht="14.25">
      <c r="A25" s="178"/>
      <c r="B25" s="178"/>
      <c r="C25" s="178"/>
      <c r="D25" s="178"/>
      <c r="E25" s="171"/>
      <c r="F25" s="170"/>
      <c r="G25" s="172"/>
      <c r="H25" s="173"/>
    </row>
    <row r="26" spans="1:8" ht="14.25">
      <c r="A26" s="178"/>
      <c r="B26" s="178"/>
      <c r="C26" s="87" t="s">
        <v>97</v>
      </c>
      <c r="D26" s="87" t="s">
        <v>98</v>
      </c>
      <c r="E26" s="87" t="s">
        <v>99</v>
      </c>
      <c r="F26" s="87" t="s">
        <v>100</v>
      </c>
      <c r="G26" s="172"/>
      <c r="H26" s="173"/>
    </row>
    <row r="27" spans="1:8" ht="14.25">
      <c r="A27" s="91"/>
      <c r="B27" s="92">
        <v>3009098</v>
      </c>
      <c r="C27" s="92">
        <v>2195324</v>
      </c>
      <c r="D27" s="92">
        <v>813774</v>
      </c>
      <c r="E27" s="92">
        <v>638650</v>
      </c>
      <c r="F27" s="92">
        <v>2370448</v>
      </c>
      <c r="G27" s="92">
        <v>1223095</v>
      </c>
      <c r="H27" s="92">
        <v>1786004</v>
      </c>
    </row>
    <row r="28" spans="1:8" ht="14.25">
      <c r="A28" s="87"/>
      <c r="B28" s="87"/>
      <c r="C28" s="87"/>
      <c r="D28" s="87"/>
      <c r="E28" s="87"/>
      <c r="F28" s="87"/>
      <c r="G28" s="87"/>
      <c r="H28" s="87"/>
    </row>
    <row r="29" spans="1:8" ht="13.5" customHeight="1">
      <c r="A29" s="91">
        <v>1</v>
      </c>
      <c r="B29" s="92">
        <v>238959</v>
      </c>
      <c r="C29" s="92">
        <v>129320</v>
      </c>
      <c r="D29" s="92">
        <v>109639</v>
      </c>
      <c r="E29" s="92">
        <v>79112</v>
      </c>
      <c r="F29" s="92">
        <v>159847</v>
      </c>
      <c r="G29" s="92">
        <v>57933</v>
      </c>
      <c r="H29" s="92">
        <v>181025</v>
      </c>
    </row>
    <row r="30" spans="1:8" ht="14.25">
      <c r="A30" s="91">
        <v>2</v>
      </c>
      <c r="B30" s="92">
        <v>349957</v>
      </c>
      <c r="C30" s="92">
        <v>183303</v>
      </c>
      <c r="D30" s="92">
        <v>166654</v>
      </c>
      <c r="E30" s="92">
        <v>76218</v>
      </c>
      <c r="F30" s="92">
        <v>273740</v>
      </c>
      <c r="G30" s="92">
        <v>129771</v>
      </c>
      <c r="H30" s="92">
        <v>220187</v>
      </c>
    </row>
    <row r="31" spans="1:8" ht="14.25">
      <c r="A31" s="91">
        <v>3</v>
      </c>
      <c r="B31" s="92">
        <v>517700</v>
      </c>
      <c r="C31" s="92">
        <v>339755</v>
      </c>
      <c r="D31" s="92">
        <v>177945</v>
      </c>
      <c r="E31" s="92">
        <v>113980</v>
      </c>
      <c r="F31" s="92">
        <v>403720</v>
      </c>
      <c r="G31" s="92">
        <v>205395</v>
      </c>
      <c r="H31" s="92">
        <v>312305</v>
      </c>
    </row>
    <row r="32" spans="1:8" ht="14.25">
      <c r="A32" s="91">
        <v>4</v>
      </c>
      <c r="B32" s="92">
        <v>586961</v>
      </c>
      <c r="C32" s="92">
        <v>425360</v>
      </c>
      <c r="D32" s="92">
        <v>161601</v>
      </c>
      <c r="E32" s="92">
        <v>102427</v>
      </c>
      <c r="F32" s="92">
        <v>484534</v>
      </c>
      <c r="G32" s="92">
        <v>240968</v>
      </c>
      <c r="H32" s="92">
        <v>345992</v>
      </c>
    </row>
    <row r="33" spans="1:8" ht="14.25">
      <c r="A33" s="91">
        <v>5</v>
      </c>
      <c r="B33" s="92">
        <v>476520</v>
      </c>
      <c r="C33" s="92">
        <v>397601</v>
      </c>
      <c r="D33" s="92">
        <v>78918</v>
      </c>
      <c r="E33" s="92">
        <v>99418</v>
      </c>
      <c r="F33" s="92">
        <v>377102</v>
      </c>
      <c r="G33" s="92">
        <v>209812</v>
      </c>
      <c r="H33" s="92">
        <v>266707</v>
      </c>
    </row>
    <row r="34" spans="1:8" ht="14.25">
      <c r="A34" s="91">
        <v>6</v>
      </c>
      <c r="B34" s="92">
        <v>400717</v>
      </c>
      <c r="C34" s="92">
        <v>330566</v>
      </c>
      <c r="D34" s="92">
        <v>70150</v>
      </c>
      <c r="E34" s="92">
        <v>69606</v>
      </c>
      <c r="F34" s="92">
        <v>331111</v>
      </c>
      <c r="G34" s="92">
        <v>179628</v>
      </c>
      <c r="H34" s="92">
        <v>221088</v>
      </c>
    </row>
    <row r="35" spans="1:8" ht="14.25">
      <c r="A35" s="91">
        <v>7</v>
      </c>
      <c r="B35" s="92">
        <v>233543</v>
      </c>
      <c r="C35" s="92">
        <v>201212</v>
      </c>
      <c r="D35" s="92">
        <v>32331</v>
      </c>
      <c r="E35" s="92">
        <v>49221</v>
      </c>
      <c r="F35" s="92">
        <v>184322</v>
      </c>
      <c r="G35" s="92">
        <v>98574</v>
      </c>
      <c r="H35" s="92">
        <v>134969</v>
      </c>
    </row>
    <row r="36" spans="1:8" ht="14.25">
      <c r="A36" s="91">
        <v>8</v>
      </c>
      <c r="B36" s="92">
        <v>121366</v>
      </c>
      <c r="C36" s="92">
        <v>107287</v>
      </c>
      <c r="D36" s="92">
        <v>14080</v>
      </c>
      <c r="E36" s="92">
        <v>20419</v>
      </c>
      <c r="F36" s="92">
        <v>100947</v>
      </c>
      <c r="G36" s="92">
        <v>70336</v>
      </c>
      <c r="H36" s="92">
        <v>51031</v>
      </c>
    </row>
    <row r="37" spans="1:8" ht="14.25">
      <c r="A37" s="91">
        <v>9</v>
      </c>
      <c r="B37" s="92">
        <v>46292</v>
      </c>
      <c r="C37" s="92">
        <v>45846</v>
      </c>
      <c r="D37" s="92">
        <v>446</v>
      </c>
      <c r="E37" s="92">
        <v>15205</v>
      </c>
      <c r="F37" s="92">
        <v>31087</v>
      </c>
      <c r="G37" s="92">
        <v>13956</v>
      </c>
      <c r="H37" s="92">
        <v>32336</v>
      </c>
    </row>
    <row r="38" spans="1:8" ht="14.25">
      <c r="A38" s="93" t="s">
        <v>112</v>
      </c>
      <c r="B38" s="92">
        <v>37084</v>
      </c>
      <c r="C38" s="92">
        <v>35073</v>
      </c>
      <c r="D38" s="92">
        <v>2011</v>
      </c>
      <c r="E38" s="92">
        <v>13045</v>
      </c>
      <c r="F38" s="92">
        <v>24039</v>
      </c>
      <c r="G38" s="92">
        <v>16721</v>
      </c>
      <c r="H38" s="92">
        <v>20363</v>
      </c>
    </row>
    <row r="39" spans="1:8" ht="9" customHeight="1">
      <c r="A39" s="34"/>
      <c r="B39" s="34"/>
      <c r="C39" s="34"/>
      <c r="D39" s="34"/>
      <c r="E39" s="34"/>
      <c r="F39" s="34"/>
      <c r="G39" s="34"/>
      <c r="H39" s="34"/>
    </row>
    <row r="40" ht="14.25" customHeight="1"/>
    <row r="43" ht="15.75" customHeight="1"/>
    <row r="44" ht="15.75" customHeight="1"/>
    <row r="47" ht="15.75" customHeight="1"/>
  </sheetData>
  <sheetProtection/>
  <mergeCells count="9">
    <mergeCell ref="E24:F25"/>
    <mergeCell ref="G24:G26"/>
    <mergeCell ref="H24:H26"/>
    <mergeCell ref="C2:D2"/>
    <mergeCell ref="A2:A3"/>
    <mergeCell ref="B2:B3"/>
    <mergeCell ref="A24:A26"/>
    <mergeCell ref="B24:B26"/>
    <mergeCell ref="C24:D25"/>
  </mergeCells>
  <printOptions/>
  <pageMargins left="0.75" right="0.75" top="1" bottom="1" header="0.5" footer="0.5"/>
  <pageSetup horizontalDpi="600" verticalDpi="600" orientation="landscape" paperSize="9" scale="80" r:id="rId1"/>
  <headerFooter>
    <oddFooter>&amp;C&amp;F&amp;RPage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9"/>
  <sheetViews>
    <sheetView view="pageBreakPreview" zoomScaleSheetLayoutView="100" zoomScalePageLayoutView="0" workbookViewId="0" topLeftCell="B22">
      <selection activeCell="B2" sqref="B2:J38"/>
    </sheetView>
  </sheetViews>
  <sheetFormatPr defaultColWidth="11.421875" defaultRowHeight="15"/>
  <cols>
    <col min="1" max="1" width="8.140625" style="36" hidden="1" customWidth="1"/>
    <col min="2" max="2" width="18.00390625" style="36" customWidth="1"/>
    <col min="3" max="10" width="13.00390625" style="36" customWidth="1"/>
    <col min="11" max="16384" width="11.421875" style="36" customWidth="1"/>
  </cols>
  <sheetData>
    <row r="1" spans="2:10" ht="14.25">
      <c r="B1" s="15" t="s">
        <v>201</v>
      </c>
      <c r="C1" s="15"/>
      <c r="D1" s="15"/>
      <c r="E1" s="15"/>
      <c r="F1" s="15"/>
      <c r="G1" s="15"/>
      <c r="H1" s="15"/>
      <c r="I1" s="15"/>
      <c r="J1" s="15"/>
    </row>
    <row r="2" spans="1:10" ht="24" customHeight="1">
      <c r="A2" s="10"/>
      <c r="B2" s="179">
        <v>15</v>
      </c>
      <c r="C2" s="182" t="s">
        <v>9</v>
      </c>
      <c r="D2" s="183" t="s">
        <v>10</v>
      </c>
      <c r="E2" s="183"/>
      <c r="F2" s="183"/>
      <c r="G2" s="183"/>
      <c r="H2" s="184" t="s">
        <v>180</v>
      </c>
      <c r="I2" s="184" t="s">
        <v>181</v>
      </c>
      <c r="J2" s="184" t="s">
        <v>182</v>
      </c>
    </row>
    <row r="3" spans="1:10" ht="24" customHeight="1">
      <c r="A3" s="10"/>
      <c r="B3" s="180"/>
      <c r="C3" s="182"/>
      <c r="D3" s="184" t="s">
        <v>11</v>
      </c>
      <c r="E3" s="184" t="s">
        <v>12</v>
      </c>
      <c r="F3" s="184" t="s">
        <v>13</v>
      </c>
      <c r="G3" s="184" t="s">
        <v>14</v>
      </c>
      <c r="H3" s="184"/>
      <c r="I3" s="184"/>
      <c r="J3" s="184"/>
    </row>
    <row r="4" spans="2:10" ht="13.5" customHeight="1">
      <c r="B4" s="181"/>
      <c r="C4" s="182"/>
      <c r="D4" s="184"/>
      <c r="E4" s="184"/>
      <c r="F4" s="184"/>
      <c r="G4" s="184"/>
      <c r="H4" s="184"/>
      <c r="I4" s="184"/>
      <c r="J4" s="184"/>
    </row>
    <row r="5" spans="2:10" s="5" customFormat="1" ht="29.25">
      <c r="B5" s="94" t="s">
        <v>164</v>
      </c>
      <c r="C5" s="95">
        <v>7937147</v>
      </c>
      <c r="D5" s="96">
        <f aca="true" t="shared" si="0" ref="D5:D10">E5+F5</f>
        <v>4309854</v>
      </c>
      <c r="E5" s="95">
        <v>3317268</v>
      </c>
      <c r="F5" s="95">
        <v>992586</v>
      </c>
      <c r="G5" s="95">
        <v>3627294</v>
      </c>
      <c r="H5" s="97">
        <f>+D5/C5*100</f>
        <v>54.29978807246483</v>
      </c>
      <c r="I5" s="98">
        <f>E5/C5*100</f>
        <v>41.794211446505905</v>
      </c>
      <c r="J5" s="98">
        <f>F5/D5*100</f>
        <v>23.030617742503576</v>
      </c>
    </row>
    <row r="6" spans="1:10" ht="14.25">
      <c r="A6" s="36">
        <v>1</v>
      </c>
      <c r="B6" s="99" t="s">
        <v>92</v>
      </c>
      <c r="C6" s="78">
        <v>2510155</v>
      </c>
      <c r="D6" s="77">
        <f t="shared" si="0"/>
        <v>964024</v>
      </c>
      <c r="E6" s="78">
        <v>672584</v>
      </c>
      <c r="F6" s="78">
        <v>291440</v>
      </c>
      <c r="G6" s="78">
        <v>1546131</v>
      </c>
      <c r="H6" s="100">
        <f>D6/C6*100</f>
        <v>38.40495905631325</v>
      </c>
      <c r="I6" s="101">
        <f>E6/C6*100</f>
        <v>26.7945206570909</v>
      </c>
      <c r="J6" s="101">
        <f aca="true" t="shared" si="1" ref="J6:J37">F6/D6*100</f>
        <v>30.23161249097533</v>
      </c>
    </row>
    <row r="7" spans="1:10" ht="14.25">
      <c r="A7" s="36">
        <v>2</v>
      </c>
      <c r="B7" s="99" t="s">
        <v>93</v>
      </c>
      <c r="C7" s="78">
        <v>1805474</v>
      </c>
      <c r="D7" s="77">
        <f t="shared" si="0"/>
        <v>1345617</v>
      </c>
      <c r="E7" s="78">
        <v>1021234</v>
      </c>
      <c r="F7" s="78">
        <v>324383</v>
      </c>
      <c r="G7" s="78">
        <v>459857</v>
      </c>
      <c r="H7" s="100">
        <f>D7/C7*100</f>
        <v>74.52984645583376</v>
      </c>
      <c r="I7" s="101">
        <f>E7/C7*100</f>
        <v>56.563207224252466</v>
      </c>
      <c r="J7" s="101">
        <f t="shared" si="1"/>
        <v>24.10663658381248</v>
      </c>
    </row>
    <row r="8" spans="1:10" ht="14.25">
      <c r="A8" s="36">
        <v>3</v>
      </c>
      <c r="B8" s="99" t="s">
        <v>94</v>
      </c>
      <c r="C8" s="78">
        <v>2401422</v>
      </c>
      <c r="D8" s="77">
        <f t="shared" si="0"/>
        <v>1655286</v>
      </c>
      <c r="E8" s="78">
        <v>1328909</v>
      </c>
      <c r="F8" s="78">
        <v>326377</v>
      </c>
      <c r="G8" s="78">
        <v>746136</v>
      </c>
      <c r="H8" s="100">
        <f>D8/C8*100</f>
        <v>68.92940932497496</v>
      </c>
      <c r="I8" s="101">
        <f>E8/C8*100</f>
        <v>55.33842031929416</v>
      </c>
      <c r="J8" s="101">
        <f t="shared" si="1"/>
        <v>19.71725731988309</v>
      </c>
    </row>
    <row r="9" spans="1:10" ht="14.25">
      <c r="A9" s="36">
        <v>4</v>
      </c>
      <c r="B9" s="99" t="s">
        <v>95</v>
      </c>
      <c r="C9" s="78">
        <v>637158</v>
      </c>
      <c r="D9" s="77">
        <f t="shared" si="0"/>
        <v>267737</v>
      </c>
      <c r="E9" s="78">
        <v>224947</v>
      </c>
      <c r="F9" s="78">
        <v>42790</v>
      </c>
      <c r="G9" s="78">
        <v>369421</v>
      </c>
      <c r="H9" s="100">
        <f>D9/C9*100</f>
        <v>42.02050354857037</v>
      </c>
      <c r="I9" s="101">
        <f>E9/C9*100</f>
        <v>35.304743878284505</v>
      </c>
      <c r="J9" s="101">
        <f t="shared" si="1"/>
        <v>15.98210183874474</v>
      </c>
    </row>
    <row r="10" spans="1:10" ht="14.25">
      <c r="A10" s="36">
        <v>5</v>
      </c>
      <c r="B10" s="99" t="s">
        <v>103</v>
      </c>
      <c r="C10" s="78">
        <v>582938</v>
      </c>
      <c r="D10" s="77">
        <f t="shared" si="0"/>
        <v>77189</v>
      </c>
      <c r="E10" s="78">
        <v>69593</v>
      </c>
      <c r="F10" s="78">
        <v>7596</v>
      </c>
      <c r="G10" s="78">
        <v>505749</v>
      </c>
      <c r="H10" s="100">
        <f>D10/C10*100</f>
        <v>13.241373868232987</v>
      </c>
      <c r="I10" s="101">
        <f>E10/C10*100</f>
        <v>11.938319340993383</v>
      </c>
      <c r="J10" s="101">
        <f t="shared" si="1"/>
        <v>9.840780422080867</v>
      </c>
    </row>
    <row r="11" spans="1:10" ht="5.25" customHeight="1">
      <c r="A11" s="36">
        <v>1</v>
      </c>
      <c r="B11" s="102"/>
      <c r="C11" s="103"/>
      <c r="D11" s="103">
        <v>0</v>
      </c>
      <c r="E11" s="103"/>
      <c r="F11" s="103"/>
      <c r="G11" s="103"/>
      <c r="H11" s="104"/>
      <c r="I11" s="105"/>
      <c r="J11" s="105"/>
    </row>
    <row r="12" spans="1:10" s="5" customFormat="1" ht="15.75" customHeight="1">
      <c r="A12" s="59" t="s">
        <v>30</v>
      </c>
      <c r="B12" s="106" t="s">
        <v>165</v>
      </c>
      <c r="C12" s="107">
        <v>3741460</v>
      </c>
      <c r="D12" s="88">
        <f aca="true" t="shared" si="2" ref="D12:D17">E12+F12</f>
        <v>2345164</v>
      </c>
      <c r="E12" s="89">
        <v>1875696</v>
      </c>
      <c r="F12" s="89">
        <v>469468</v>
      </c>
      <c r="G12" s="89">
        <v>1396295</v>
      </c>
      <c r="H12" s="108">
        <f aca="true" t="shared" si="3" ref="H12:H17">D12/C12*100</f>
        <v>62.68045094695653</v>
      </c>
      <c r="I12" s="98">
        <f>E12/C12*100</f>
        <v>50.13272893469394</v>
      </c>
      <c r="J12" s="98">
        <f>F12/D12*100</f>
        <v>20.018557337567863</v>
      </c>
    </row>
    <row r="13" spans="1:10" ht="14.25">
      <c r="A13" s="36">
        <v>3</v>
      </c>
      <c r="B13" s="99" t="s">
        <v>92</v>
      </c>
      <c r="C13" s="78">
        <v>1241196</v>
      </c>
      <c r="D13" s="77">
        <f t="shared" si="2"/>
        <v>522263</v>
      </c>
      <c r="E13" s="78">
        <v>375730</v>
      </c>
      <c r="F13" s="78">
        <v>146533</v>
      </c>
      <c r="G13" s="78">
        <v>718932</v>
      </c>
      <c r="H13" s="100">
        <f t="shared" si="3"/>
        <v>42.07739954044325</v>
      </c>
      <c r="I13" s="101">
        <f>E13/C13*100</f>
        <v>30.271608996484034</v>
      </c>
      <c r="J13" s="101">
        <f t="shared" si="1"/>
        <v>28.05731977949807</v>
      </c>
    </row>
    <row r="14" spans="1:10" ht="14.25">
      <c r="A14" s="36">
        <v>4</v>
      </c>
      <c r="B14" s="99" t="s">
        <v>93</v>
      </c>
      <c r="C14" s="78">
        <v>875622</v>
      </c>
      <c r="D14" s="77">
        <f t="shared" si="2"/>
        <v>740983</v>
      </c>
      <c r="E14" s="78">
        <v>591249</v>
      </c>
      <c r="F14" s="78">
        <v>149734</v>
      </c>
      <c r="G14" s="78">
        <v>134639</v>
      </c>
      <c r="H14" s="100">
        <f t="shared" si="3"/>
        <v>84.62361612659343</v>
      </c>
      <c r="I14" s="101">
        <f>E14/C14*100</f>
        <v>67.52331485504018</v>
      </c>
      <c r="J14" s="101">
        <f t="shared" si="1"/>
        <v>20.207481143292085</v>
      </c>
    </row>
    <row r="15" spans="1:10" ht="14.25">
      <c r="A15" s="36">
        <v>5</v>
      </c>
      <c r="B15" s="99" t="s">
        <v>94</v>
      </c>
      <c r="C15" s="78">
        <v>1093941</v>
      </c>
      <c r="D15" s="77">
        <f t="shared" si="2"/>
        <v>893481</v>
      </c>
      <c r="E15" s="78">
        <v>750766</v>
      </c>
      <c r="F15" s="78">
        <v>142715</v>
      </c>
      <c r="G15" s="78">
        <v>200460</v>
      </c>
      <c r="H15" s="100">
        <f t="shared" si="3"/>
        <v>81.67542856516027</v>
      </c>
      <c r="I15" s="101">
        <f>E15/C15*100</f>
        <v>68.62947818940876</v>
      </c>
      <c r="J15" s="101">
        <f t="shared" si="1"/>
        <v>15.972919401755606</v>
      </c>
    </row>
    <row r="16" spans="1:10" ht="14.25">
      <c r="A16" s="36">
        <v>6</v>
      </c>
      <c r="B16" s="99" t="s">
        <v>95</v>
      </c>
      <c r="C16" s="78">
        <v>300287</v>
      </c>
      <c r="D16" s="77">
        <f t="shared" si="2"/>
        <v>145238</v>
      </c>
      <c r="E16" s="78">
        <v>120415</v>
      </c>
      <c r="F16" s="78">
        <v>24823</v>
      </c>
      <c r="G16" s="78">
        <v>155049</v>
      </c>
      <c r="H16" s="100">
        <f t="shared" si="3"/>
        <v>48.36639614768538</v>
      </c>
      <c r="I16" s="101">
        <f>E16/C16*100</f>
        <v>40.09997102771682</v>
      </c>
      <c r="J16" s="101">
        <f t="shared" si="1"/>
        <v>17.091257109021054</v>
      </c>
    </row>
    <row r="17" spans="1:10" ht="14.25">
      <c r="A17" s="36">
        <v>7</v>
      </c>
      <c r="B17" s="99" t="s">
        <v>103</v>
      </c>
      <c r="C17" s="78">
        <v>230415</v>
      </c>
      <c r="D17" s="77">
        <f t="shared" si="2"/>
        <v>43198</v>
      </c>
      <c r="E17" s="78">
        <v>37535</v>
      </c>
      <c r="F17" s="78">
        <v>5663</v>
      </c>
      <c r="G17" s="78">
        <v>187217</v>
      </c>
      <c r="H17" s="100">
        <f t="shared" si="3"/>
        <v>18.747911377297484</v>
      </c>
      <c r="I17" s="101">
        <f>E17/C17*100</f>
        <v>16.29017208081071</v>
      </c>
      <c r="J17" s="101">
        <f t="shared" si="1"/>
        <v>13.109403213111717</v>
      </c>
    </row>
    <row r="18" spans="1:10" ht="4.5" customHeight="1">
      <c r="A18" s="36">
        <v>2</v>
      </c>
      <c r="B18" s="102"/>
      <c r="C18" s="103"/>
      <c r="D18" s="103"/>
      <c r="E18" s="103"/>
      <c r="F18" s="103"/>
      <c r="G18" s="109"/>
      <c r="H18" s="104"/>
      <c r="I18" s="105"/>
      <c r="J18" s="105"/>
    </row>
    <row r="19" spans="1:10" s="5" customFormat="1" ht="14.25">
      <c r="A19" s="59" t="s">
        <v>31</v>
      </c>
      <c r="B19" s="106" t="s">
        <v>166</v>
      </c>
      <c r="C19" s="89">
        <v>4195688</v>
      </c>
      <c r="D19" s="88">
        <f aca="true" t="shared" si="4" ref="D19:D24">E19+F19</f>
        <v>1964690</v>
      </c>
      <c r="E19" s="107">
        <v>1441572</v>
      </c>
      <c r="F19" s="107">
        <v>523118</v>
      </c>
      <c r="G19" s="107">
        <v>2230998</v>
      </c>
      <c r="H19" s="108">
        <f aca="true" t="shared" si="5" ref="H19:H24">D19/C19*100</f>
        <v>46.826408446004564</v>
      </c>
      <c r="I19" s="98">
        <f aca="true" t="shared" si="6" ref="I19:I24">E19/C19*100</f>
        <v>34.358417499108604</v>
      </c>
      <c r="J19" s="98">
        <f t="shared" si="1"/>
        <v>26.62598170703775</v>
      </c>
    </row>
    <row r="20" spans="1:10" ht="15.75" customHeight="1">
      <c r="A20" s="36">
        <v>2</v>
      </c>
      <c r="B20" s="99" t="s">
        <v>92</v>
      </c>
      <c r="C20" s="78">
        <v>1268960</v>
      </c>
      <c r="D20" s="77">
        <f t="shared" si="4"/>
        <v>441760</v>
      </c>
      <c r="E20" s="78">
        <v>296853</v>
      </c>
      <c r="F20" s="78">
        <v>144907</v>
      </c>
      <c r="G20" s="78">
        <v>827199</v>
      </c>
      <c r="H20" s="100">
        <f t="shared" si="5"/>
        <v>34.812760055478506</v>
      </c>
      <c r="I20" s="101">
        <f t="shared" si="6"/>
        <v>23.39340877569033</v>
      </c>
      <c r="J20" s="101">
        <f t="shared" si="1"/>
        <v>32.80220028975009</v>
      </c>
    </row>
    <row r="21" spans="1:10" ht="15.75" customHeight="1">
      <c r="A21" s="36">
        <v>3</v>
      </c>
      <c r="B21" s="99" t="s">
        <v>93</v>
      </c>
      <c r="C21" s="78">
        <v>929852</v>
      </c>
      <c r="D21" s="77">
        <f t="shared" si="4"/>
        <v>604633</v>
      </c>
      <c r="E21" s="78">
        <v>429984</v>
      </c>
      <c r="F21" s="78">
        <v>174649</v>
      </c>
      <c r="G21" s="78">
        <v>325218</v>
      </c>
      <c r="H21" s="100">
        <f t="shared" si="5"/>
        <v>65.02464908394025</v>
      </c>
      <c r="I21" s="101">
        <f t="shared" si="6"/>
        <v>46.24219768307214</v>
      </c>
      <c r="J21" s="101">
        <f t="shared" si="1"/>
        <v>28.885125357034763</v>
      </c>
    </row>
    <row r="22" spans="1:10" ht="14.25">
      <c r="A22" s="36">
        <v>4</v>
      </c>
      <c r="B22" s="99" t="s">
        <v>94</v>
      </c>
      <c r="C22" s="78">
        <v>1307481</v>
      </c>
      <c r="D22" s="77">
        <f t="shared" si="4"/>
        <v>761805</v>
      </c>
      <c r="E22" s="78">
        <v>578143</v>
      </c>
      <c r="F22" s="78">
        <v>183662</v>
      </c>
      <c r="G22" s="78">
        <v>545676</v>
      </c>
      <c r="H22" s="100">
        <f t="shared" si="5"/>
        <v>58.26509142389067</v>
      </c>
      <c r="I22" s="101">
        <f t="shared" si="6"/>
        <v>44.218080415700115</v>
      </c>
      <c r="J22" s="101">
        <f t="shared" si="1"/>
        <v>24.108794245246486</v>
      </c>
    </row>
    <row r="23" spans="1:10" ht="14.25">
      <c r="A23" s="36">
        <v>5</v>
      </c>
      <c r="B23" s="99" t="s">
        <v>95</v>
      </c>
      <c r="C23" s="78">
        <v>336871</v>
      </c>
      <c r="D23" s="77">
        <f t="shared" si="4"/>
        <v>122500</v>
      </c>
      <c r="E23" s="78">
        <v>104533</v>
      </c>
      <c r="F23" s="78">
        <v>17967</v>
      </c>
      <c r="G23" s="78">
        <v>214372</v>
      </c>
      <c r="H23" s="100">
        <f t="shared" si="5"/>
        <v>36.36406814477945</v>
      </c>
      <c r="I23" s="101">
        <f t="shared" si="6"/>
        <v>31.030572533699846</v>
      </c>
      <c r="J23" s="101">
        <f t="shared" si="1"/>
        <v>14.666938775510205</v>
      </c>
    </row>
    <row r="24" spans="1:10" ht="14.25">
      <c r="A24" s="36">
        <v>6</v>
      </c>
      <c r="B24" s="99" t="s">
        <v>103</v>
      </c>
      <c r="C24" s="78">
        <v>352523</v>
      </c>
      <c r="D24" s="77">
        <f t="shared" si="4"/>
        <v>33991</v>
      </c>
      <c r="E24" s="78">
        <v>32058</v>
      </c>
      <c r="F24" s="78">
        <v>1933</v>
      </c>
      <c r="G24" s="78">
        <v>318533</v>
      </c>
      <c r="H24" s="100">
        <f t="shared" si="5"/>
        <v>9.642207742473541</v>
      </c>
      <c r="I24" s="101">
        <f t="shared" si="6"/>
        <v>9.09387472590441</v>
      </c>
      <c r="J24" s="101">
        <f t="shared" si="1"/>
        <v>5.686799446912418</v>
      </c>
    </row>
    <row r="25" spans="2:10" ht="6" customHeight="1">
      <c r="B25" s="102"/>
      <c r="C25" s="103"/>
      <c r="D25" s="103"/>
      <c r="E25" s="103"/>
      <c r="F25" s="103"/>
      <c r="G25" s="103"/>
      <c r="H25" s="104"/>
      <c r="I25" s="105"/>
      <c r="J25" s="105"/>
    </row>
    <row r="26" spans="1:10" s="5" customFormat="1" ht="14.25">
      <c r="A26" s="59" t="s">
        <v>32</v>
      </c>
      <c r="B26" s="106" t="s">
        <v>167</v>
      </c>
      <c r="C26" s="89">
        <v>1730162</v>
      </c>
      <c r="D26" s="88">
        <f aca="true" t="shared" si="7" ref="D26:D31">E26+F26</f>
        <v>1099040</v>
      </c>
      <c r="E26" s="110">
        <v>858797</v>
      </c>
      <c r="F26" s="110">
        <v>240243</v>
      </c>
      <c r="G26" s="110">
        <v>631121</v>
      </c>
      <c r="H26" s="108">
        <f aca="true" t="shared" si="8" ref="H26:H31">D26/C26*100</f>
        <v>63.522375361382345</v>
      </c>
      <c r="I26" s="98">
        <f>E26/C26*100</f>
        <v>49.636797016695546</v>
      </c>
      <c r="J26" s="98">
        <f t="shared" si="1"/>
        <v>21.859349978162758</v>
      </c>
    </row>
    <row r="27" spans="1:10" ht="14.25">
      <c r="A27" s="36">
        <v>1</v>
      </c>
      <c r="B27" s="99" t="s">
        <v>92</v>
      </c>
      <c r="C27" s="78">
        <v>549480</v>
      </c>
      <c r="D27" s="77">
        <f t="shared" si="7"/>
        <v>229363</v>
      </c>
      <c r="E27" s="78">
        <v>175337</v>
      </c>
      <c r="F27" s="78">
        <v>54026</v>
      </c>
      <c r="G27" s="78">
        <v>320118</v>
      </c>
      <c r="H27" s="100">
        <f t="shared" si="8"/>
        <v>41.74182863798501</v>
      </c>
      <c r="I27" s="101">
        <f aca="true" t="shared" si="9" ref="I27:I37">E27/C27*100</f>
        <v>31.909623644172676</v>
      </c>
      <c r="J27" s="101">
        <f t="shared" si="1"/>
        <v>23.554801777095697</v>
      </c>
    </row>
    <row r="28" spans="1:10" ht="14.25">
      <c r="A28" s="36">
        <v>2</v>
      </c>
      <c r="B28" s="99" t="s">
        <v>93</v>
      </c>
      <c r="C28" s="78">
        <v>491657</v>
      </c>
      <c r="D28" s="77">
        <f t="shared" si="7"/>
        <v>392206</v>
      </c>
      <c r="E28" s="78">
        <v>293437</v>
      </c>
      <c r="F28" s="78">
        <v>98769</v>
      </c>
      <c r="G28" s="78">
        <v>99451</v>
      </c>
      <c r="H28" s="100">
        <f t="shared" si="8"/>
        <v>79.77228026856122</v>
      </c>
      <c r="I28" s="101">
        <f t="shared" si="9"/>
        <v>59.68327512879914</v>
      </c>
      <c r="J28" s="101">
        <f t="shared" si="1"/>
        <v>25.182939577670915</v>
      </c>
    </row>
    <row r="29" spans="1:10" ht="14.25">
      <c r="A29" s="36">
        <v>3</v>
      </c>
      <c r="B29" s="99" t="s">
        <v>94</v>
      </c>
      <c r="C29" s="78">
        <v>485127</v>
      </c>
      <c r="D29" s="77">
        <f t="shared" si="7"/>
        <v>401468</v>
      </c>
      <c r="E29" s="78">
        <v>322857</v>
      </c>
      <c r="F29" s="78">
        <v>78611</v>
      </c>
      <c r="G29" s="78">
        <v>83658</v>
      </c>
      <c r="H29" s="100">
        <f t="shared" si="8"/>
        <v>82.75523728838016</v>
      </c>
      <c r="I29" s="101">
        <f t="shared" si="9"/>
        <v>66.551026844517</v>
      </c>
      <c r="J29" s="101">
        <f t="shared" si="1"/>
        <v>19.580888140524273</v>
      </c>
    </row>
    <row r="30" spans="1:10" ht="14.25">
      <c r="A30" s="36">
        <v>4</v>
      </c>
      <c r="B30" s="99" t="s">
        <v>95</v>
      </c>
      <c r="C30" s="78">
        <v>105788</v>
      </c>
      <c r="D30" s="77">
        <f t="shared" si="7"/>
        <v>57539</v>
      </c>
      <c r="E30" s="78">
        <v>50739</v>
      </c>
      <c r="F30" s="78">
        <v>6800</v>
      </c>
      <c r="G30" s="78">
        <v>48248</v>
      </c>
      <c r="H30" s="100">
        <f t="shared" si="8"/>
        <v>54.39085718607025</v>
      </c>
      <c r="I30" s="101">
        <f t="shared" si="9"/>
        <v>47.962906945967404</v>
      </c>
      <c r="J30" s="101">
        <f t="shared" si="1"/>
        <v>11.818071221258625</v>
      </c>
    </row>
    <row r="31" spans="1:10" ht="14.25">
      <c r="A31" s="36">
        <v>5</v>
      </c>
      <c r="B31" s="99" t="s">
        <v>103</v>
      </c>
      <c r="C31" s="78">
        <v>98110</v>
      </c>
      <c r="D31" s="77">
        <f t="shared" si="7"/>
        <v>18464</v>
      </c>
      <c r="E31" s="78">
        <v>16427</v>
      </c>
      <c r="F31" s="78">
        <v>2037</v>
      </c>
      <c r="G31" s="78">
        <v>79647</v>
      </c>
      <c r="H31" s="100">
        <f t="shared" si="8"/>
        <v>18.819692182244417</v>
      </c>
      <c r="I31" s="101">
        <f t="shared" si="9"/>
        <v>16.743451228213228</v>
      </c>
      <c r="J31" s="101">
        <f t="shared" si="1"/>
        <v>11.032279029462739</v>
      </c>
    </row>
    <row r="32" spans="2:10" ht="3" customHeight="1">
      <c r="B32" s="102"/>
      <c r="C32" s="103"/>
      <c r="D32" s="103"/>
      <c r="E32" s="103"/>
      <c r="F32" s="103"/>
      <c r="G32" s="103"/>
      <c r="H32" s="104">
        <v>0</v>
      </c>
      <c r="I32" s="105">
        <v>0</v>
      </c>
      <c r="J32" s="105">
        <v>0</v>
      </c>
    </row>
    <row r="33" spans="1:10" s="5" customFormat="1" ht="15.75" customHeight="1">
      <c r="A33" s="59" t="s">
        <v>33</v>
      </c>
      <c r="B33" s="106" t="s">
        <v>168</v>
      </c>
      <c r="C33" s="89">
        <v>6206985</v>
      </c>
      <c r="D33" s="88">
        <f aca="true" t="shared" si="10" ref="D33:D38">E33+F33</f>
        <v>3210813</v>
      </c>
      <c r="E33" s="89">
        <v>2458470</v>
      </c>
      <c r="F33" s="89">
        <v>752343</v>
      </c>
      <c r="G33" s="89">
        <v>2996172</v>
      </c>
      <c r="H33" s="108">
        <f aca="true" t="shared" si="11" ref="H33:H38">D33/C33*100</f>
        <v>51.729027861352975</v>
      </c>
      <c r="I33" s="98">
        <f t="shared" si="9"/>
        <v>39.608118917638755</v>
      </c>
      <c r="J33" s="98">
        <f t="shared" si="1"/>
        <v>23.431542104756645</v>
      </c>
    </row>
    <row r="34" spans="1:10" ht="14.25">
      <c r="A34" s="36">
        <v>1</v>
      </c>
      <c r="B34" s="99" t="s">
        <v>92</v>
      </c>
      <c r="C34" s="78">
        <v>1960675</v>
      </c>
      <c r="D34" s="77">
        <f t="shared" si="10"/>
        <v>734661</v>
      </c>
      <c r="E34" s="78">
        <v>497247</v>
      </c>
      <c r="F34" s="78">
        <v>237414</v>
      </c>
      <c r="G34" s="78">
        <v>1226014</v>
      </c>
      <c r="H34" s="100">
        <f t="shared" si="11"/>
        <v>37.46979994134673</v>
      </c>
      <c r="I34" s="101">
        <f t="shared" si="9"/>
        <v>25.361010876356353</v>
      </c>
      <c r="J34" s="101">
        <f t="shared" si="1"/>
        <v>32.31612948012757</v>
      </c>
    </row>
    <row r="35" spans="1:10" ht="14.25">
      <c r="A35" s="36">
        <v>2</v>
      </c>
      <c r="B35" s="99" t="s">
        <v>93</v>
      </c>
      <c r="C35" s="78">
        <v>1313817</v>
      </c>
      <c r="D35" s="77">
        <f t="shared" si="10"/>
        <v>953410</v>
      </c>
      <c r="E35" s="78">
        <v>727796</v>
      </c>
      <c r="F35" s="78">
        <v>225614</v>
      </c>
      <c r="G35" s="78">
        <v>360406</v>
      </c>
      <c r="H35" s="100">
        <f t="shared" si="11"/>
        <v>72.56794515522328</v>
      </c>
      <c r="I35" s="101">
        <f t="shared" si="9"/>
        <v>55.39553834362015</v>
      </c>
      <c r="J35" s="101">
        <f t="shared" si="1"/>
        <v>23.663901154802236</v>
      </c>
    </row>
    <row r="36" spans="1:10" ht="14.25">
      <c r="A36" s="36">
        <v>3</v>
      </c>
      <c r="B36" s="99" t="s">
        <v>94</v>
      </c>
      <c r="C36" s="78">
        <v>1916296</v>
      </c>
      <c r="D36" s="77">
        <f t="shared" si="10"/>
        <v>1253818</v>
      </c>
      <c r="E36" s="78">
        <v>1006052</v>
      </c>
      <c r="F36" s="78">
        <v>247766</v>
      </c>
      <c r="G36" s="78">
        <v>662478</v>
      </c>
      <c r="H36" s="100">
        <f t="shared" si="11"/>
        <v>65.42924475133279</v>
      </c>
      <c r="I36" s="101">
        <f t="shared" si="9"/>
        <v>52.49982257438308</v>
      </c>
      <c r="J36" s="101">
        <f t="shared" si="1"/>
        <v>19.760922239112855</v>
      </c>
    </row>
    <row r="37" spans="1:10" ht="14.25">
      <c r="A37" s="36">
        <v>4</v>
      </c>
      <c r="B37" s="99" t="s">
        <v>95</v>
      </c>
      <c r="C37" s="78">
        <v>531370</v>
      </c>
      <c r="D37" s="77">
        <f t="shared" si="10"/>
        <v>210198</v>
      </c>
      <c r="E37" s="78">
        <v>174208</v>
      </c>
      <c r="F37" s="78">
        <v>35990</v>
      </c>
      <c r="G37" s="78">
        <v>321172</v>
      </c>
      <c r="H37" s="100">
        <f t="shared" si="11"/>
        <v>39.55774695598171</v>
      </c>
      <c r="I37" s="101">
        <f t="shared" si="9"/>
        <v>32.78468863503773</v>
      </c>
      <c r="J37" s="101">
        <f t="shared" si="1"/>
        <v>17.121951683650654</v>
      </c>
    </row>
    <row r="38" spans="1:10" ht="14.25">
      <c r="A38" s="36">
        <v>5</v>
      </c>
      <c r="B38" s="99" t="s">
        <v>103</v>
      </c>
      <c r="C38" s="78">
        <v>484828</v>
      </c>
      <c r="D38" s="77">
        <f t="shared" si="10"/>
        <v>58725</v>
      </c>
      <c r="E38" s="78">
        <v>53166</v>
      </c>
      <c r="F38" s="78">
        <v>5559</v>
      </c>
      <c r="G38" s="78">
        <v>426103</v>
      </c>
      <c r="H38" s="100">
        <f t="shared" si="11"/>
        <v>12.112543004941958</v>
      </c>
      <c r="I38" s="101">
        <f>E38/C38*100</f>
        <v>10.965950811421783</v>
      </c>
      <c r="J38" s="101">
        <f>F38/D38*100</f>
        <v>9.466155810983397</v>
      </c>
    </row>
    <row r="39" spans="2:10" ht="8.25" customHeight="1">
      <c r="B39" s="1"/>
      <c r="C39" s="1"/>
      <c r="D39" s="1"/>
      <c r="E39" s="1"/>
      <c r="F39" s="1"/>
      <c r="G39" s="1"/>
      <c r="H39" s="1"/>
      <c r="I39" s="1"/>
      <c r="J39" s="1"/>
    </row>
  </sheetData>
  <sheetProtection/>
  <mergeCells count="10">
    <mergeCell ref="B2:B4"/>
    <mergeCell ref="C2:C4"/>
    <mergeCell ref="D2:G2"/>
    <mergeCell ref="H2:H4"/>
    <mergeCell ref="I2:I4"/>
    <mergeCell ref="J2:J4"/>
    <mergeCell ref="D3:D4"/>
    <mergeCell ref="E3:E4"/>
    <mergeCell ref="F3:F4"/>
    <mergeCell ref="G3:G4"/>
  </mergeCells>
  <printOptions/>
  <pageMargins left="0.75" right="0.75" top="1" bottom="1" header="0.5" footer="0.5"/>
  <pageSetup horizontalDpi="600" verticalDpi="600" orientation="landscape" paperSize="9" scale="93" r:id="rId1"/>
  <headerFooter>
    <oddFooter>&amp;C&amp;F&amp;RPage &amp;P</oddFooter>
  </headerFooter>
  <rowBreaks count="1" manualBreakCount="1">
    <brk id="2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J24"/>
  <sheetViews>
    <sheetView view="pageBreakPreview" zoomScaleSheetLayoutView="100" zoomScalePageLayoutView="0" workbookViewId="0" topLeftCell="A1">
      <selection activeCell="A3" sqref="A3:I11"/>
    </sheetView>
  </sheetViews>
  <sheetFormatPr defaultColWidth="9.140625" defaultRowHeight="15"/>
  <cols>
    <col min="1" max="1" width="21.140625" style="54" customWidth="1"/>
    <col min="2" max="2" width="14.140625" style="54" customWidth="1"/>
    <col min="3" max="6" width="12.28125" style="54" customWidth="1"/>
    <col min="7" max="7" width="13.7109375" style="54" bestFit="1" customWidth="1"/>
    <col min="8" max="8" width="15.00390625" style="54" bestFit="1" customWidth="1"/>
    <col min="9" max="9" width="11.421875" style="54" customWidth="1"/>
    <col min="10" max="16384" width="9.140625" style="54" customWidth="1"/>
  </cols>
  <sheetData>
    <row r="1" spans="1:8" ht="6" customHeight="1">
      <c r="A1" s="23"/>
      <c r="B1" s="23"/>
      <c r="C1" s="23"/>
      <c r="D1" s="23"/>
      <c r="E1" s="23"/>
      <c r="F1" s="23"/>
      <c r="G1" s="23"/>
      <c r="H1" s="23"/>
    </row>
    <row r="2" spans="1:9" ht="15.75">
      <c r="A2" s="60" t="s">
        <v>205</v>
      </c>
      <c r="B2" s="60"/>
      <c r="C2" s="60"/>
      <c r="D2" s="60"/>
      <c r="E2" s="60"/>
      <c r="F2" s="60"/>
      <c r="G2" s="60"/>
      <c r="H2" s="60"/>
      <c r="I2" s="60"/>
    </row>
    <row r="3" spans="1:9" ht="14.25">
      <c r="A3" s="184" t="s">
        <v>199</v>
      </c>
      <c r="B3" s="184" t="s">
        <v>9</v>
      </c>
      <c r="C3" s="183" t="s">
        <v>10</v>
      </c>
      <c r="D3" s="183"/>
      <c r="E3" s="183"/>
      <c r="F3" s="183"/>
      <c r="G3" s="184" t="s">
        <v>180</v>
      </c>
      <c r="H3" s="184" t="s">
        <v>181</v>
      </c>
      <c r="I3" s="184" t="s">
        <v>182</v>
      </c>
    </row>
    <row r="4" spans="1:9" ht="14.25">
      <c r="A4" s="184"/>
      <c r="B4" s="184"/>
      <c r="C4" s="184" t="s">
        <v>11</v>
      </c>
      <c r="D4" s="184" t="s">
        <v>12</v>
      </c>
      <c r="E4" s="184" t="s">
        <v>13</v>
      </c>
      <c r="F4" s="184" t="s">
        <v>14</v>
      </c>
      <c r="G4" s="184"/>
      <c r="H4" s="184"/>
      <c r="I4" s="184"/>
    </row>
    <row r="5" spans="1:9" ht="14.25">
      <c r="A5" s="184"/>
      <c r="B5" s="184"/>
      <c r="C5" s="184"/>
      <c r="D5" s="184"/>
      <c r="E5" s="184"/>
      <c r="F5" s="184"/>
      <c r="G5" s="184"/>
      <c r="H5" s="184"/>
      <c r="I5" s="184"/>
    </row>
    <row r="6" spans="1:9" ht="29.25">
      <c r="A6" s="113" t="s">
        <v>19</v>
      </c>
      <c r="B6" s="95">
        <v>7932056</v>
      </c>
      <c r="C6" s="96">
        <f aca="true" t="shared" si="0" ref="C6:C11">D6+E6</f>
        <v>4306920</v>
      </c>
      <c r="D6" s="114">
        <v>3316716</v>
      </c>
      <c r="E6" s="114">
        <v>990204</v>
      </c>
      <c r="F6" s="114">
        <v>3625136</v>
      </c>
      <c r="G6" s="97">
        <f aca="true" t="shared" si="1" ref="G6:G11">C6/B6*100</f>
        <v>54.297649940948475</v>
      </c>
      <c r="H6" s="97">
        <f>+D6/B6*100</f>
        <v>41.81407695558377</v>
      </c>
      <c r="I6" s="98">
        <f>+E6/C6*100</f>
        <v>22.991000529380624</v>
      </c>
    </row>
    <row r="7" spans="1:9" ht="14.25">
      <c r="A7" s="115" t="s">
        <v>61</v>
      </c>
      <c r="B7" s="116">
        <v>3569485</v>
      </c>
      <c r="C7" s="77">
        <f>D7+E7</f>
        <v>1895396</v>
      </c>
      <c r="D7" s="77">
        <v>1487298</v>
      </c>
      <c r="E7" s="77">
        <v>408098</v>
      </c>
      <c r="F7" s="77">
        <v>1674090</v>
      </c>
      <c r="G7" s="100">
        <f t="shared" si="1"/>
        <v>53.099985011843444</v>
      </c>
      <c r="H7" s="100">
        <f aca="true" t="shared" si="2" ref="H7:I11">+D7/B7*100</f>
        <v>41.667019191844204</v>
      </c>
      <c r="I7" s="117">
        <f t="shared" si="2"/>
        <v>21.531015154616767</v>
      </c>
    </row>
    <row r="8" spans="1:9" ht="14.25">
      <c r="A8" s="115" t="s">
        <v>56</v>
      </c>
      <c r="B8" s="116">
        <v>2633928</v>
      </c>
      <c r="C8" s="77">
        <f t="shared" si="0"/>
        <v>1372719</v>
      </c>
      <c r="D8" s="77">
        <v>1089588</v>
      </c>
      <c r="E8" s="77">
        <v>283131</v>
      </c>
      <c r="F8" s="77">
        <v>1261209</v>
      </c>
      <c r="G8" s="100">
        <f t="shared" si="1"/>
        <v>52.116800459238064</v>
      </c>
      <c r="H8" s="100">
        <f t="shared" si="2"/>
        <v>41.367417788185556</v>
      </c>
      <c r="I8" s="117">
        <f t="shared" si="2"/>
        <v>20.625561385833517</v>
      </c>
    </row>
    <row r="9" spans="1:9" ht="14.25">
      <c r="A9" s="115" t="s">
        <v>101</v>
      </c>
      <c r="B9" s="116">
        <v>729065</v>
      </c>
      <c r="C9" s="77">
        <f t="shared" si="0"/>
        <v>274610</v>
      </c>
      <c r="D9" s="77">
        <v>200642</v>
      </c>
      <c r="E9" s="77">
        <v>73968</v>
      </c>
      <c r="F9" s="77">
        <v>454455</v>
      </c>
      <c r="G9" s="100">
        <f t="shared" si="1"/>
        <v>37.6660517237832</v>
      </c>
      <c r="H9" s="100">
        <f t="shared" si="2"/>
        <v>27.520454280482536</v>
      </c>
      <c r="I9" s="117">
        <f t="shared" si="2"/>
        <v>26.93565420050253</v>
      </c>
    </row>
    <row r="10" spans="1:9" ht="14.25">
      <c r="A10" s="115" t="s">
        <v>57</v>
      </c>
      <c r="B10" s="116">
        <v>670367</v>
      </c>
      <c r="C10" s="77">
        <f t="shared" si="0"/>
        <v>470277</v>
      </c>
      <c r="D10" s="77">
        <v>300510</v>
      </c>
      <c r="E10" s="77">
        <v>169767</v>
      </c>
      <c r="F10" s="77">
        <v>200091</v>
      </c>
      <c r="G10" s="100">
        <f t="shared" si="1"/>
        <v>70.15217037831516</v>
      </c>
      <c r="H10" s="100">
        <f t="shared" si="2"/>
        <v>44.827683940289425</v>
      </c>
      <c r="I10" s="117">
        <f t="shared" si="2"/>
        <v>36.0993627160163</v>
      </c>
    </row>
    <row r="11" spans="1:9" ht="14.25">
      <c r="A11" s="115" t="s">
        <v>102</v>
      </c>
      <c r="B11" s="116">
        <v>329211</v>
      </c>
      <c r="C11" s="77">
        <f t="shared" si="0"/>
        <v>293920</v>
      </c>
      <c r="D11" s="77">
        <v>238679</v>
      </c>
      <c r="E11" s="77">
        <v>55241</v>
      </c>
      <c r="F11" s="77">
        <v>35292</v>
      </c>
      <c r="G11" s="100">
        <f t="shared" si="1"/>
        <v>89.28012733474884</v>
      </c>
      <c r="H11" s="100">
        <f t="shared" si="2"/>
        <v>72.50031135047128</v>
      </c>
      <c r="I11" s="117">
        <f t="shared" si="2"/>
        <v>18.794569951007077</v>
      </c>
    </row>
    <row r="12" spans="2:4" ht="14.25">
      <c r="B12" s="53"/>
      <c r="C12" s="53"/>
      <c r="D12" s="53"/>
    </row>
    <row r="13" spans="2:4" ht="14.25">
      <c r="B13" s="53"/>
      <c r="C13" s="53"/>
      <c r="D13" s="53"/>
    </row>
    <row r="14" spans="2:4" ht="14.25">
      <c r="B14" s="53"/>
      <c r="C14" s="53"/>
      <c r="D14" s="53"/>
    </row>
    <row r="16" ht="14.25">
      <c r="D16" s="53"/>
    </row>
    <row r="17" ht="14.25">
      <c r="J17" s="53"/>
    </row>
    <row r="18" ht="14.25">
      <c r="J18" s="53"/>
    </row>
    <row r="19" ht="14.25">
      <c r="J19" s="53"/>
    </row>
    <row r="20" ht="14.25">
      <c r="J20" s="53"/>
    </row>
    <row r="21" ht="14.25">
      <c r="J21" s="53"/>
    </row>
    <row r="22" ht="14.25">
      <c r="J22" s="53"/>
    </row>
    <row r="24" ht="14.25">
      <c r="J24" s="53"/>
    </row>
  </sheetData>
  <sheetProtection/>
  <mergeCells count="10">
    <mergeCell ref="A3:A5"/>
    <mergeCell ref="B3:B5"/>
    <mergeCell ref="C3:F3"/>
    <mergeCell ref="G3:G5"/>
    <mergeCell ref="H3:H5"/>
    <mergeCell ref="I3:I5"/>
    <mergeCell ref="C4:C5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landscape" paperSize="9" scale="10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5"/>
  <sheetViews>
    <sheetView view="pageBreakPreview" zoomScaleSheetLayoutView="100" zoomScalePageLayoutView="0" workbookViewId="0" topLeftCell="A1">
      <selection activeCell="A2" sqref="A2:I10"/>
    </sheetView>
  </sheetViews>
  <sheetFormatPr defaultColWidth="11.421875" defaultRowHeight="15"/>
  <cols>
    <col min="1" max="1" width="15.421875" style="36" customWidth="1"/>
    <col min="2" max="2" width="10.57421875" style="36" customWidth="1"/>
    <col min="3" max="8" width="13.00390625" style="36" customWidth="1"/>
    <col min="9" max="9" width="12.28125" style="36" customWidth="1"/>
    <col min="10" max="16384" width="11.421875" style="36" customWidth="1"/>
  </cols>
  <sheetData>
    <row r="1" spans="1:9" ht="15.75">
      <c r="A1" s="60" t="s">
        <v>206</v>
      </c>
      <c r="B1" s="60"/>
      <c r="C1" s="60"/>
      <c r="D1" s="60"/>
      <c r="E1" s="60"/>
      <c r="F1" s="60"/>
      <c r="G1" s="60"/>
      <c r="H1" s="60"/>
      <c r="I1" s="60"/>
    </row>
    <row r="2" spans="1:9" ht="17.25" customHeight="1">
      <c r="A2" s="184" t="s">
        <v>199</v>
      </c>
      <c r="B2" s="184" t="s">
        <v>9</v>
      </c>
      <c r="C2" s="183" t="s">
        <v>10</v>
      </c>
      <c r="D2" s="183"/>
      <c r="E2" s="183"/>
      <c r="F2" s="183"/>
      <c r="G2" s="184" t="s">
        <v>180</v>
      </c>
      <c r="H2" s="184" t="s">
        <v>181</v>
      </c>
      <c r="I2" s="184" t="s">
        <v>182</v>
      </c>
    </row>
    <row r="3" spans="1:9" ht="14.25">
      <c r="A3" s="184"/>
      <c r="B3" s="184"/>
      <c r="C3" s="184" t="s">
        <v>11</v>
      </c>
      <c r="D3" s="184" t="s">
        <v>12</v>
      </c>
      <c r="E3" s="184" t="s">
        <v>13</v>
      </c>
      <c r="F3" s="184" t="s">
        <v>14</v>
      </c>
      <c r="G3" s="184"/>
      <c r="H3" s="184"/>
      <c r="I3" s="184"/>
    </row>
    <row r="4" spans="1:9" ht="14.25">
      <c r="A4" s="184"/>
      <c r="B4" s="184"/>
      <c r="C4" s="184"/>
      <c r="D4" s="184"/>
      <c r="E4" s="184"/>
      <c r="F4" s="184"/>
      <c r="G4" s="184"/>
      <c r="H4" s="184"/>
      <c r="I4" s="184"/>
    </row>
    <row r="5" spans="1:9" ht="29.25">
      <c r="A5" s="113" t="s">
        <v>19</v>
      </c>
      <c r="B5" s="95">
        <v>7937147</v>
      </c>
      <c r="C5" s="96">
        <f aca="true" t="shared" si="0" ref="C5:C10">D5+E5</f>
        <v>4309854</v>
      </c>
      <c r="D5" s="114">
        <v>3317268</v>
      </c>
      <c r="E5" s="114">
        <v>992586</v>
      </c>
      <c r="F5" s="114">
        <v>3627294</v>
      </c>
      <c r="G5" s="97">
        <f aca="true" t="shared" si="1" ref="G5:G10">C5/B5*100</f>
        <v>54.29978807246483</v>
      </c>
      <c r="H5" s="97">
        <f>+D5/B5*100</f>
        <v>41.794211446505905</v>
      </c>
      <c r="I5" s="98">
        <f>+E5/C5*100</f>
        <v>23.030617742503576</v>
      </c>
    </row>
    <row r="6" spans="1:9" ht="14.25">
      <c r="A6" s="115" t="s">
        <v>114</v>
      </c>
      <c r="B6" s="116">
        <v>2785888</v>
      </c>
      <c r="C6" s="77">
        <f>D6+E6</f>
        <v>1657608</v>
      </c>
      <c r="D6" s="77">
        <v>1352827</v>
      </c>
      <c r="E6" s="77">
        <v>304781</v>
      </c>
      <c r="F6" s="77">
        <v>1128279</v>
      </c>
      <c r="G6" s="100">
        <f t="shared" si="1"/>
        <v>59.50016655371645</v>
      </c>
      <c r="H6" s="100">
        <f aca="true" t="shared" si="2" ref="H6:I10">+D6/B6*100</f>
        <v>48.55999236150197</v>
      </c>
      <c r="I6" s="117">
        <f t="shared" si="2"/>
        <v>18.38679591314714</v>
      </c>
    </row>
    <row r="7" spans="1:9" ht="14.25">
      <c r="A7" s="115" t="s">
        <v>62</v>
      </c>
      <c r="B7" s="116">
        <v>1303460</v>
      </c>
      <c r="C7" s="77">
        <f t="shared" si="0"/>
        <v>927631</v>
      </c>
      <c r="D7" s="77">
        <v>720041</v>
      </c>
      <c r="E7" s="77">
        <v>207590</v>
      </c>
      <c r="F7" s="77">
        <v>375829</v>
      </c>
      <c r="G7" s="100">
        <f t="shared" si="1"/>
        <v>71.16681754714375</v>
      </c>
      <c r="H7" s="100">
        <f t="shared" si="2"/>
        <v>55.24074386632501</v>
      </c>
      <c r="I7" s="117">
        <f t="shared" si="2"/>
        <v>22.37851042063062</v>
      </c>
    </row>
    <row r="8" spans="1:9" ht="14.25">
      <c r="A8" s="115" t="s">
        <v>115</v>
      </c>
      <c r="B8" s="116">
        <v>220689</v>
      </c>
      <c r="C8" s="77">
        <f t="shared" si="0"/>
        <v>158414</v>
      </c>
      <c r="D8" s="77">
        <v>123078</v>
      </c>
      <c r="E8" s="77">
        <v>35336</v>
      </c>
      <c r="F8" s="77">
        <v>62276</v>
      </c>
      <c r="G8" s="100">
        <f t="shared" si="1"/>
        <v>71.7815568514969</v>
      </c>
      <c r="H8" s="100">
        <f t="shared" si="2"/>
        <v>55.76988431684406</v>
      </c>
      <c r="I8" s="117">
        <f t="shared" si="2"/>
        <v>22.30610930852071</v>
      </c>
    </row>
    <row r="9" spans="1:9" ht="14.25">
      <c r="A9" s="115" t="s">
        <v>116</v>
      </c>
      <c r="B9" s="116">
        <v>3066669</v>
      </c>
      <c r="C9" s="77">
        <f t="shared" si="0"/>
        <v>1401957</v>
      </c>
      <c r="D9" s="77">
        <v>985125</v>
      </c>
      <c r="E9" s="77">
        <v>416832</v>
      </c>
      <c r="F9" s="77">
        <v>1664712</v>
      </c>
      <c r="G9" s="100">
        <f t="shared" si="1"/>
        <v>45.71595434655647</v>
      </c>
      <c r="H9" s="100">
        <f t="shared" si="2"/>
        <v>32.12361686246543</v>
      </c>
      <c r="I9" s="117">
        <f t="shared" si="2"/>
        <v>29.732152983294068</v>
      </c>
    </row>
    <row r="10" spans="1:9" ht="14.25">
      <c r="A10" s="115" t="s">
        <v>117</v>
      </c>
      <c r="B10" s="116">
        <v>560441</v>
      </c>
      <c r="C10" s="77">
        <f t="shared" si="0"/>
        <v>164244</v>
      </c>
      <c r="D10" s="77">
        <v>136197</v>
      </c>
      <c r="E10" s="77">
        <v>28047</v>
      </c>
      <c r="F10" s="77">
        <v>396197</v>
      </c>
      <c r="G10" s="100">
        <f t="shared" si="1"/>
        <v>29.306207076213198</v>
      </c>
      <c r="H10" s="100">
        <f t="shared" si="2"/>
        <v>24.301755224903246</v>
      </c>
      <c r="I10" s="117">
        <f t="shared" si="2"/>
        <v>17.07642288302769</v>
      </c>
    </row>
    <row r="11" spans="1:9" ht="6.75" customHeight="1">
      <c r="A11" s="4"/>
      <c r="B11" s="4"/>
      <c r="C11" s="4"/>
      <c r="D11" s="4"/>
      <c r="E11" s="4"/>
      <c r="F11" s="4"/>
      <c r="G11" s="4"/>
      <c r="H11" s="4"/>
      <c r="I11" s="4"/>
    </row>
    <row r="12" spans="2:6" ht="14.25">
      <c r="B12" s="39"/>
      <c r="C12" s="39"/>
      <c r="D12" s="39"/>
      <c r="E12" s="51"/>
      <c r="F12" s="39"/>
    </row>
    <row r="13" spans="2:6" ht="15" customHeight="1">
      <c r="B13" s="39"/>
      <c r="C13" s="39"/>
      <c r="D13" s="39"/>
      <c r="E13" s="39"/>
      <c r="F13" s="39"/>
    </row>
    <row r="14" spans="2:6" ht="15" customHeight="1">
      <c r="B14" s="39"/>
      <c r="C14" s="39"/>
      <c r="D14" s="39"/>
      <c r="E14" s="39"/>
      <c r="F14" s="39"/>
    </row>
    <row r="15" ht="14.25">
      <c r="F15" s="39"/>
    </row>
  </sheetData>
  <sheetProtection/>
  <mergeCells count="10">
    <mergeCell ref="A2:A4"/>
    <mergeCell ref="B2:B4"/>
    <mergeCell ref="C2:F2"/>
    <mergeCell ref="G2:G4"/>
    <mergeCell ref="H2:H4"/>
    <mergeCell ref="I2:I4"/>
    <mergeCell ref="C3:C4"/>
    <mergeCell ref="D3:D4"/>
    <mergeCell ref="E3:E4"/>
    <mergeCell ref="F3:F4"/>
  </mergeCells>
  <printOptions/>
  <pageMargins left="0.75" right="0.75" top="1" bottom="1" header="0.5" footer="0.5"/>
  <pageSetup horizontalDpi="600" verticalDpi="600" orientation="landscape" paperSize="9" scale="95" r:id="rId1"/>
  <headerFooter>
    <oddFooter>&amp;C&amp;F&amp;RPage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SheetLayoutView="100" zoomScalePageLayoutView="0" workbookViewId="0" topLeftCell="A16">
      <selection activeCell="A21" sqref="A21:H33"/>
    </sheetView>
  </sheetViews>
  <sheetFormatPr defaultColWidth="11.421875" defaultRowHeight="15"/>
  <cols>
    <col min="1" max="1" width="44.421875" style="36" customWidth="1"/>
    <col min="2" max="6" width="11.421875" style="36" customWidth="1"/>
    <col min="7" max="7" width="13.7109375" style="36" bestFit="1" customWidth="1"/>
    <col min="8" max="8" width="15.00390625" style="36" bestFit="1" customWidth="1"/>
    <col min="9" max="16384" width="11.421875" style="36" customWidth="1"/>
  </cols>
  <sheetData>
    <row r="1" spans="1:8" ht="15.75">
      <c r="A1" s="31" t="s">
        <v>207</v>
      </c>
      <c r="G1" s="37"/>
      <c r="H1" s="37"/>
    </row>
    <row r="2" spans="1:10" ht="15" customHeight="1">
      <c r="A2" s="189"/>
      <c r="B2" s="187" t="s">
        <v>9</v>
      </c>
      <c r="C2" s="170" t="s">
        <v>53</v>
      </c>
      <c r="D2" s="170"/>
      <c r="E2" s="170" t="s">
        <v>198</v>
      </c>
      <c r="F2" s="186"/>
      <c r="G2" s="120" t="s">
        <v>170</v>
      </c>
      <c r="H2" s="120" t="s">
        <v>169</v>
      </c>
      <c r="I2" s="10"/>
      <c r="J2" s="10"/>
    </row>
    <row r="3" spans="1:10" ht="15" customHeight="1">
      <c r="A3" s="189"/>
      <c r="B3" s="187"/>
      <c r="C3" s="187" t="s">
        <v>34</v>
      </c>
      <c r="D3" s="187" t="s">
        <v>35</v>
      </c>
      <c r="E3" s="187" t="s">
        <v>37</v>
      </c>
      <c r="F3" s="185" t="s">
        <v>36</v>
      </c>
      <c r="G3" s="121" t="s">
        <v>172</v>
      </c>
      <c r="H3" s="121" t="s">
        <v>65</v>
      </c>
      <c r="I3" s="10"/>
      <c r="J3" s="10"/>
    </row>
    <row r="4" spans="1:10" ht="14.25">
      <c r="A4" s="189"/>
      <c r="B4" s="187"/>
      <c r="C4" s="187"/>
      <c r="D4" s="187"/>
      <c r="E4" s="187"/>
      <c r="F4" s="185"/>
      <c r="G4" s="122" t="s">
        <v>64</v>
      </c>
      <c r="H4" s="122" t="s">
        <v>64</v>
      </c>
      <c r="I4" s="10"/>
      <c r="J4" s="10"/>
    </row>
    <row r="5" spans="1:8" s="5" customFormat="1" ht="14.25">
      <c r="A5" s="106" t="s">
        <v>58</v>
      </c>
      <c r="B5" s="107">
        <v>3317268</v>
      </c>
      <c r="C5" s="107">
        <v>1875696</v>
      </c>
      <c r="D5" s="107">
        <v>1441572</v>
      </c>
      <c r="E5" s="89">
        <v>858797</v>
      </c>
      <c r="F5" s="89">
        <v>2458470</v>
      </c>
      <c r="G5" s="112">
        <v>1051026</v>
      </c>
      <c r="H5" s="112">
        <v>2266242</v>
      </c>
    </row>
    <row r="6" spans="1:8" ht="15" customHeight="1">
      <c r="A6" s="118" t="s">
        <v>75</v>
      </c>
      <c r="B6" s="78">
        <v>194061</v>
      </c>
      <c r="C6" s="78">
        <v>107550</v>
      </c>
      <c r="D6" s="78">
        <v>86512</v>
      </c>
      <c r="E6" s="78">
        <v>44205</v>
      </c>
      <c r="F6" s="78">
        <v>149857</v>
      </c>
      <c r="G6" s="78">
        <v>29930</v>
      </c>
      <c r="H6" s="78">
        <v>164132</v>
      </c>
    </row>
    <row r="7" spans="1:8" ht="15" customHeight="1">
      <c r="A7" s="119" t="s">
        <v>39</v>
      </c>
      <c r="B7" s="78">
        <v>478522</v>
      </c>
      <c r="C7" s="78">
        <v>268181</v>
      </c>
      <c r="D7" s="78">
        <v>210342</v>
      </c>
      <c r="E7" s="78">
        <v>131132</v>
      </c>
      <c r="F7" s="78">
        <v>347390</v>
      </c>
      <c r="G7" s="78">
        <v>92950</v>
      </c>
      <c r="H7" s="78">
        <v>385572</v>
      </c>
    </row>
    <row r="8" spans="1:8" ht="15" customHeight="1">
      <c r="A8" s="119" t="s">
        <v>40</v>
      </c>
      <c r="B8" s="78">
        <v>490703</v>
      </c>
      <c r="C8" s="78">
        <v>270882</v>
      </c>
      <c r="D8" s="78">
        <v>219821</v>
      </c>
      <c r="E8" s="78">
        <v>124053</v>
      </c>
      <c r="F8" s="78">
        <v>366650</v>
      </c>
      <c r="G8" s="78">
        <v>135950</v>
      </c>
      <c r="H8" s="78">
        <v>354753</v>
      </c>
    </row>
    <row r="9" spans="1:8" ht="16.5" customHeight="1">
      <c r="A9" s="119" t="s">
        <v>52</v>
      </c>
      <c r="B9" s="78">
        <v>530531</v>
      </c>
      <c r="C9" s="78">
        <v>320368</v>
      </c>
      <c r="D9" s="78">
        <v>210164</v>
      </c>
      <c r="E9" s="78">
        <v>169384</v>
      </c>
      <c r="F9" s="78">
        <v>361147</v>
      </c>
      <c r="G9" s="78">
        <v>149504</v>
      </c>
      <c r="H9" s="78">
        <v>381027</v>
      </c>
    </row>
    <row r="10" spans="1:8" ht="16.5" customHeight="1">
      <c r="A10" s="119" t="s">
        <v>41</v>
      </c>
      <c r="B10" s="78">
        <v>497755</v>
      </c>
      <c r="C10" s="78">
        <v>279614</v>
      </c>
      <c r="D10" s="78">
        <v>218141</v>
      </c>
      <c r="E10" s="78">
        <v>121092</v>
      </c>
      <c r="F10" s="78">
        <v>376662</v>
      </c>
      <c r="G10" s="78">
        <v>174672</v>
      </c>
      <c r="H10" s="78">
        <v>323083</v>
      </c>
    </row>
    <row r="11" spans="1:8" ht="16.5" customHeight="1">
      <c r="A11" s="119" t="s">
        <v>42</v>
      </c>
      <c r="B11" s="78">
        <v>400969</v>
      </c>
      <c r="C11" s="78">
        <v>234042</v>
      </c>
      <c r="D11" s="78">
        <v>166927</v>
      </c>
      <c r="E11" s="78">
        <v>100591</v>
      </c>
      <c r="F11" s="78">
        <v>300377</v>
      </c>
      <c r="G11" s="78">
        <v>160967</v>
      </c>
      <c r="H11" s="78">
        <v>240002</v>
      </c>
    </row>
    <row r="12" spans="1:8" ht="16.5" customHeight="1">
      <c r="A12" s="119" t="s">
        <v>43</v>
      </c>
      <c r="B12" s="78">
        <v>241490</v>
      </c>
      <c r="C12" s="78">
        <v>129504</v>
      </c>
      <c r="D12" s="78">
        <v>111986</v>
      </c>
      <c r="E12" s="78">
        <v>54119</v>
      </c>
      <c r="F12" s="78">
        <v>187372</v>
      </c>
      <c r="G12" s="78">
        <v>105569</v>
      </c>
      <c r="H12" s="78">
        <v>135922</v>
      </c>
    </row>
    <row r="13" spans="1:8" ht="16.5" customHeight="1">
      <c r="A13" s="119" t="s">
        <v>44</v>
      </c>
      <c r="B13" s="78">
        <v>188695</v>
      </c>
      <c r="C13" s="78">
        <v>107607</v>
      </c>
      <c r="D13" s="78">
        <v>81089</v>
      </c>
      <c r="E13" s="78">
        <v>47055</v>
      </c>
      <c r="F13" s="78">
        <v>141640</v>
      </c>
      <c r="G13" s="78">
        <v>72912</v>
      </c>
      <c r="H13" s="78">
        <v>115783</v>
      </c>
    </row>
    <row r="14" spans="1:8" ht="16.5" customHeight="1">
      <c r="A14" s="119" t="s">
        <v>45</v>
      </c>
      <c r="B14" s="78">
        <v>137756</v>
      </c>
      <c r="C14" s="78">
        <v>78678</v>
      </c>
      <c r="D14" s="78">
        <v>59078</v>
      </c>
      <c r="E14" s="78">
        <v>30505</v>
      </c>
      <c r="F14" s="78">
        <v>107251</v>
      </c>
      <c r="G14" s="78">
        <v>66499</v>
      </c>
      <c r="H14" s="78">
        <v>71256</v>
      </c>
    </row>
    <row r="15" spans="1:8" ht="16.5" customHeight="1">
      <c r="A15" s="119" t="s">
        <v>46</v>
      </c>
      <c r="B15" s="78">
        <v>87192</v>
      </c>
      <c r="C15" s="78">
        <v>41737</v>
      </c>
      <c r="D15" s="78">
        <v>45455</v>
      </c>
      <c r="E15" s="78">
        <v>20234</v>
      </c>
      <c r="F15" s="78">
        <v>66957</v>
      </c>
      <c r="G15" s="78">
        <v>33494</v>
      </c>
      <c r="H15" s="78">
        <v>53698</v>
      </c>
    </row>
    <row r="16" spans="1:8" ht="16.5" customHeight="1">
      <c r="A16" s="119" t="s">
        <v>47</v>
      </c>
      <c r="B16" s="78">
        <v>51238</v>
      </c>
      <c r="C16" s="78">
        <v>26273</v>
      </c>
      <c r="D16" s="78">
        <v>24965</v>
      </c>
      <c r="E16" s="78">
        <v>13446</v>
      </c>
      <c r="F16" s="78">
        <v>37792</v>
      </c>
      <c r="G16" s="78">
        <v>24733</v>
      </c>
      <c r="H16" s="78">
        <v>26505</v>
      </c>
    </row>
    <row r="17" spans="1:8" ht="16.5" customHeight="1">
      <c r="A17" s="119" t="s">
        <v>48</v>
      </c>
      <c r="B17" s="78">
        <v>15607</v>
      </c>
      <c r="C17" s="78">
        <v>10949</v>
      </c>
      <c r="D17" s="78">
        <v>4657</v>
      </c>
      <c r="E17" s="78">
        <v>2443</v>
      </c>
      <c r="F17" s="78">
        <v>13164</v>
      </c>
      <c r="G17" s="78">
        <v>3846</v>
      </c>
      <c r="H17" s="78">
        <v>11761</v>
      </c>
    </row>
    <row r="18" spans="1:8" ht="16.5" customHeight="1">
      <c r="A18" s="119" t="s">
        <v>49</v>
      </c>
      <c r="B18" s="78">
        <v>2749</v>
      </c>
      <c r="C18" s="78">
        <v>313</v>
      </c>
      <c r="D18" s="78">
        <v>2435</v>
      </c>
      <c r="E18" s="78">
        <v>538</v>
      </c>
      <c r="F18" s="78">
        <v>2210</v>
      </c>
      <c r="G18" s="78">
        <v>0</v>
      </c>
      <c r="H18" s="78">
        <v>2749</v>
      </c>
    </row>
    <row r="19" spans="1:8" ht="6.75" customHeight="1">
      <c r="A19" s="1"/>
      <c r="B19" s="1"/>
      <c r="C19" s="1"/>
      <c r="D19" s="1"/>
      <c r="E19" s="1"/>
      <c r="F19" s="1"/>
      <c r="G19" s="1"/>
      <c r="H19" s="1"/>
    </row>
    <row r="20" ht="15.75">
      <c r="A20" s="31" t="s">
        <v>208</v>
      </c>
    </row>
    <row r="21" spans="1:8" ht="14.25">
      <c r="A21" s="169"/>
      <c r="B21" s="187" t="s">
        <v>9</v>
      </c>
      <c r="C21" s="188" t="s">
        <v>53</v>
      </c>
      <c r="D21" s="188"/>
      <c r="E21" s="188" t="s">
        <v>198</v>
      </c>
      <c r="F21" s="188"/>
      <c r="G21" s="123" t="s">
        <v>170</v>
      </c>
      <c r="H21" s="120" t="s">
        <v>169</v>
      </c>
    </row>
    <row r="22" spans="1:8" ht="14.25">
      <c r="A22" s="169"/>
      <c r="B22" s="187"/>
      <c r="C22" s="187" t="s">
        <v>34</v>
      </c>
      <c r="D22" s="187" t="s">
        <v>35</v>
      </c>
      <c r="E22" s="187" t="s">
        <v>37</v>
      </c>
      <c r="F22" s="187" t="s">
        <v>36</v>
      </c>
      <c r="G22" s="124" t="s">
        <v>172</v>
      </c>
      <c r="H22" s="121" t="s">
        <v>65</v>
      </c>
    </row>
    <row r="23" spans="1:8" ht="14.25">
      <c r="A23" s="169"/>
      <c r="B23" s="187"/>
      <c r="C23" s="187"/>
      <c r="D23" s="187"/>
      <c r="E23" s="187"/>
      <c r="F23" s="187"/>
      <c r="G23" s="125" t="s">
        <v>64</v>
      </c>
      <c r="H23" s="122" t="s">
        <v>64</v>
      </c>
    </row>
    <row r="24" spans="1:8" ht="14.25">
      <c r="A24" s="115" t="s">
        <v>161</v>
      </c>
      <c r="B24" s="89">
        <v>3317006</v>
      </c>
      <c r="C24" s="89">
        <v>1875434</v>
      </c>
      <c r="D24" s="89">
        <v>1441572</v>
      </c>
      <c r="E24" s="89">
        <v>858536</v>
      </c>
      <c r="F24" s="89">
        <v>2458470</v>
      </c>
      <c r="G24" s="89">
        <v>1051026</v>
      </c>
      <c r="H24" s="89">
        <v>2265980</v>
      </c>
    </row>
    <row r="25" spans="1:10" ht="14.25">
      <c r="A25" s="115" t="s">
        <v>109</v>
      </c>
      <c r="B25" s="78">
        <v>27768</v>
      </c>
      <c r="C25" s="78">
        <v>22921</v>
      </c>
      <c r="D25" s="78">
        <v>4847</v>
      </c>
      <c r="E25" s="78">
        <v>22067</v>
      </c>
      <c r="F25" s="78">
        <v>5701</v>
      </c>
      <c r="G25" s="78">
        <v>3175</v>
      </c>
      <c r="H25" s="78">
        <v>24592</v>
      </c>
      <c r="J25" s="39"/>
    </row>
    <row r="26" spans="1:10" ht="14.25">
      <c r="A26" s="115" t="s">
        <v>16</v>
      </c>
      <c r="B26" s="78">
        <v>242417</v>
      </c>
      <c r="C26" s="78">
        <v>143000</v>
      </c>
      <c r="D26" s="78">
        <v>99417</v>
      </c>
      <c r="E26" s="78">
        <v>107795</v>
      </c>
      <c r="F26" s="78">
        <v>134623</v>
      </c>
      <c r="G26" s="78">
        <v>29926</v>
      </c>
      <c r="H26" s="78">
        <v>212492</v>
      </c>
      <c r="J26" s="39"/>
    </row>
    <row r="27" spans="1:10" ht="14.25">
      <c r="A27" s="126" t="s">
        <v>118</v>
      </c>
      <c r="B27" s="78">
        <v>41997</v>
      </c>
      <c r="C27" s="78">
        <v>30761</v>
      </c>
      <c r="D27" s="78">
        <v>11235</v>
      </c>
      <c r="E27" s="78">
        <v>27379</v>
      </c>
      <c r="F27" s="78">
        <v>14617</v>
      </c>
      <c r="G27" s="78">
        <v>2404</v>
      </c>
      <c r="H27" s="78">
        <v>39593</v>
      </c>
      <c r="J27" s="39"/>
    </row>
    <row r="28" spans="1:10" ht="14.25">
      <c r="A28" s="115" t="s">
        <v>119</v>
      </c>
      <c r="B28" s="78">
        <v>29125</v>
      </c>
      <c r="C28" s="78">
        <v>14453</v>
      </c>
      <c r="D28" s="78">
        <v>14672</v>
      </c>
      <c r="E28" s="78">
        <v>16290</v>
      </c>
      <c r="F28" s="78">
        <v>12835</v>
      </c>
      <c r="G28" s="127">
        <v>3583</v>
      </c>
      <c r="H28" s="78">
        <v>25542</v>
      </c>
      <c r="J28" s="39"/>
    </row>
    <row r="29" spans="1:10" ht="14.25">
      <c r="A29" s="115" t="s">
        <v>38</v>
      </c>
      <c r="B29" s="78">
        <v>476022</v>
      </c>
      <c r="C29" s="78">
        <v>221317</v>
      </c>
      <c r="D29" s="78">
        <v>254704</v>
      </c>
      <c r="E29" s="78">
        <v>227338</v>
      </c>
      <c r="F29" s="78">
        <v>248684</v>
      </c>
      <c r="G29" s="78">
        <v>103595</v>
      </c>
      <c r="H29" s="78">
        <v>372427</v>
      </c>
      <c r="J29" s="39"/>
    </row>
    <row r="30" spans="1:10" ht="14.25">
      <c r="A30" s="115" t="s">
        <v>178</v>
      </c>
      <c r="B30" s="78">
        <v>153122</v>
      </c>
      <c r="C30" s="78">
        <v>84495</v>
      </c>
      <c r="D30" s="78">
        <v>68627</v>
      </c>
      <c r="E30" s="78">
        <v>16604</v>
      </c>
      <c r="F30" s="78">
        <v>136518</v>
      </c>
      <c r="G30" s="78">
        <v>4674</v>
      </c>
      <c r="H30" s="78">
        <v>148448</v>
      </c>
      <c r="J30" s="39"/>
    </row>
    <row r="31" spans="1:10" ht="14.25">
      <c r="A31" s="115" t="s">
        <v>51</v>
      </c>
      <c r="B31" s="78">
        <v>252311</v>
      </c>
      <c r="C31" s="78">
        <v>179809</v>
      </c>
      <c r="D31" s="78">
        <v>72502</v>
      </c>
      <c r="E31" s="78">
        <v>85820</v>
      </c>
      <c r="F31" s="78">
        <v>166490</v>
      </c>
      <c r="G31" s="78">
        <v>74726</v>
      </c>
      <c r="H31" s="78">
        <v>177585</v>
      </c>
      <c r="J31" s="39"/>
    </row>
    <row r="32" spans="1:10" ht="14.25">
      <c r="A32" s="113" t="s">
        <v>183</v>
      </c>
      <c r="B32" s="78">
        <v>101160</v>
      </c>
      <c r="C32" s="78">
        <v>100052</v>
      </c>
      <c r="D32" s="78">
        <v>1108</v>
      </c>
      <c r="E32" s="78">
        <v>50007</v>
      </c>
      <c r="F32" s="78">
        <v>51153</v>
      </c>
      <c r="G32" s="78">
        <v>10693</v>
      </c>
      <c r="H32" s="78">
        <v>90467</v>
      </c>
      <c r="J32" s="39"/>
    </row>
    <row r="33" spans="1:10" ht="14.25">
      <c r="A33" s="115" t="s">
        <v>50</v>
      </c>
      <c r="B33" s="78">
        <v>1993084</v>
      </c>
      <c r="C33" s="78">
        <v>1078627</v>
      </c>
      <c r="D33" s="78">
        <v>914458</v>
      </c>
      <c r="E33" s="78">
        <v>305236</v>
      </c>
      <c r="F33" s="78">
        <v>1687848</v>
      </c>
      <c r="G33" s="78">
        <v>818251</v>
      </c>
      <c r="H33" s="78">
        <v>1174833</v>
      </c>
      <c r="J33" s="39"/>
    </row>
    <row r="34" spans="1:8" ht="8.25" customHeight="1">
      <c r="A34" s="40"/>
      <c r="B34" s="40"/>
      <c r="C34" s="40" t="s">
        <v>113</v>
      </c>
      <c r="D34" s="40"/>
      <c r="E34" s="40" t="s">
        <v>113</v>
      </c>
      <c r="F34" s="40"/>
      <c r="G34" s="40" t="s">
        <v>113</v>
      </c>
      <c r="H34" s="40"/>
    </row>
  </sheetData>
  <sheetProtection/>
  <mergeCells count="16">
    <mergeCell ref="A2:A4"/>
    <mergeCell ref="B2:B4"/>
    <mergeCell ref="C3:C4"/>
    <mergeCell ref="D3:D4"/>
    <mergeCell ref="C2:D2"/>
    <mergeCell ref="E3:E4"/>
    <mergeCell ref="F3:F4"/>
    <mergeCell ref="E2:F2"/>
    <mergeCell ref="A21:A23"/>
    <mergeCell ref="B21:B23"/>
    <mergeCell ref="C22:C23"/>
    <mergeCell ref="D22:D23"/>
    <mergeCell ref="E22:E23"/>
    <mergeCell ref="F22:F23"/>
    <mergeCell ref="C21:D21"/>
    <mergeCell ref="E21:F21"/>
  </mergeCells>
  <printOptions/>
  <pageMargins left="0.75" right="0.75" top="1" bottom="1" header="0.5" footer="0.5"/>
  <pageSetup horizontalDpi="600" verticalDpi="600" orientation="landscape" paperSize="9" scale="77" r:id="rId1"/>
  <headerFooter>
    <oddFooter>&amp;C&amp;F&amp;RPage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K25"/>
  <sheetViews>
    <sheetView view="pageBreakPreview" zoomScale="110" zoomScaleNormal="140" zoomScaleSheetLayoutView="110" zoomScalePageLayoutView="0" workbookViewId="0" topLeftCell="A1">
      <selection activeCell="A3" sqref="A3:H11"/>
    </sheetView>
  </sheetViews>
  <sheetFormatPr defaultColWidth="11.421875" defaultRowHeight="15"/>
  <cols>
    <col min="1" max="1" width="30.28125" style="36" customWidth="1"/>
    <col min="2" max="5" width="11.57421875" style="36" customWidth="1"/>
    <col min="6" max="6" width="12.140625" style="36" customWidth="1"/>
    <col min="7" max="7" width="14.57421875" style="36" customWidth="1"/>
    <col min="8" max="8" width="14.421875" style="36" customWidth="1"/>
    <col min="9" max="16384" width="11.421875" style="36" customWidth="1"/>
  </cols>
  <sheetData>
    <row r="1" spans="1:8" ht="3.75" customHeight="1">
      <c r="A1" s="1"/>
      <c r="B1" s="44"/>
      <c r="C1" s="44"/>
      <c r="D1" s="44"/>
      <c r="E1" s="44"/>
      <c r="F1" s="44"/>
      <c r="G1" s="44"/>
      <c r="H1" s="44"/>
    </row>
    <row r="2" spans="1:8" ht="15.75">
      <c r="A2" s="31" t="s">
        <v>209</v>
      </c>
      <c r="B2" s="56"/>
      <c r="C2" s="56"/>
      <c r="D2" s="56"/>
      <c r="E2" s="56"/>
      <c r="F2" s="56"/>
      <c r="G2" s="56"/>
      <c r="H2" s="56"/>
    </row>
    <row r="3" spans="1:8" ht="14.25">
      <c r="A3" s="190"/>
      <c r="B3" s="191" t="s">
        <v>9</v>
      </c>
      <c r="C3" s="193" t="s">
        <v>53</v>
      </c>
      <c r="D3" s="194"/>
      <c r="E3" s="193" t="s">
        <v>198</v>
      </c>
      <c r="F3" s="194"/>
      <c r="G3" s="128" t="s">
        <v>170</v>
      </c>
      <c r="H3" s="128" t="s">
        <v>169</v>
      </c>
    </row>
    <row r="4" spans="1:8" ht="14.25">
      <c r="A4" s="190"/>
      <c r="B4" s="191"/>
      <c r="C4" s="192" t="s">
        <v>34</v>
      </c>
      <c r="D4" s="192" t="s">
        <v>35</v>
      </c>
      <c r="E4" s="192" t="s">
        <v>37</v>
      </c>
      <c r="F4" s="192" t="s">
        <v>36</v>
      </c>
      <c r="G4" s="129" t="s">
        <v>172</v>
      </c>
      <c r="H4" s="129" t="s">
        <v>65</v>
      </c>
    </row>
    <row r="5" spans="1:8" ht="14.25">
      <c r="A5" s="190"/>
      <c r="B5" s="191"/>
      <c r="C5" s="192"/>
      <c r="D5" s="192"/>
      <c r="E5" s="192"/>
      <c r="F5" s="192"/>
      <c r="G5" s="130" t="s">
        <v>64</v>
      </c>
      <c r="H5" s="130" t="s">
        <v>64</v>
      </c>
    </row>
    <row r="6" spans="1:8" ht="14.25">
      <c r="A6" s="115" t="s">
        <v>15</v>
      </c>
      <c r="B6" s="78">
        <v>3316716</v>
      </c>
      <c r="C6" s="78">
        <v>1875328</v>
      </c>
      <c r="D6" s="78">
        <v>1441388</v>
      </c>
      <c r="E6" s="78">
        <v>858246</v>
      </c>
      <c r="F6" s="78">
        <v>2458470</v>
      </c>
      <c r="G6" s="78">
        <v>1050842</v>
      </c>
      <c r="H6" s="78">
        <v>2265874</v>
      </c>
    </row>
    <row r="7" spans="1:8" ht="14.25">
      <c r="A7" s="131" t="s">
        <v>61</v>
      </c>
      <c r="B7" s="78">
        <v>1487298</v>
      </c>
      <c r="C7" s="78">
        <v>834960</v>
      </c>
      <c r="D7" s="78">
        <v>652338</v>
      </c>
      <c r="E7" s="78">
        <v>217098</v>
      </c>
      <c r="F7" s="78">
        <v>1270200</v>
      </c>
      <c r="G7" s="78">
        <v>577183</v>
      </c>
      <c r="H7" s="78">
        <v>910115</v>
      </c>
    </row>
    <row r="8" spans="1:8" ht="14.25">
      <c r="A8" s="131" t="s">
        <v>56</v>
      </c>
      <c r="B8" s="78">
        <v>1089588</v>
      </c>
      <c r="C8" s="78">
        <v>624691</v>
      </c>
      <c r="D8" s="78">
        <v>464897</v>
      </c>
      <c r="E8" s="78">
        <v>246056</v>
      </c>
      <c r="F8" s="78">
        <v>843531</v>
      </c>
      <c r="G8" s="78">
        <v>371405</v>
      </c>
      <c r="H8" s="78">
        <v>718183</v>
      </c>
    </row>
    <row r="9" spans="1:8" ht="14.25">
      <c r="A9" s="131" t="s">
        <v>101</v>
      </c>
      <c r="B9" s="78">
        <v>200642</v>
      </c>
      <c r="C9" s="78">
        <v>116821</v>
      </c>
      <c r="D9" s="78">
        <v>83821</v>
      </c>
      <c r="E9" s="78">
        <v>76585</v>
      </c>
      <c r="F9" s="78">
        <v>124057</v>
      </c>
      <c r="G9" s="78">
        <v>45947</v>
      </c>
      <c r="H9" s="78">
        <v>154695</v>
      </c>
    </row>
    <row r="10" spans="1:8" ht="14.25">
      <c r="A10" s="131" t="s">
        <v>57</v>
      </c>
      <c r="B10" s="78">
        <v>300510</v>
      </c>
      <c r="C10" s="78">
        <v>154469</v>
      </c>
      <c r="D10" s="78">
        <v>146041</v>
      </c>
      <c r="E10" s="78">
        <v>150246</v>
      </c>
      <c r="F10" s="78">
        <v>150264</v>
      </c>
      <c r="G10" s="78">
        <v>33995</v>
      </c>
      <c r="H10" s="78">
        <v>266515</v>
      </c>
    </row>
    <row r="11" spans="1:8" ht="14.25">
      <c r="A11" s="131" t="s">
        <v>102</v>
      </c>
      <c r="B11" s="78">
        <v>238679</v>
      </c>
      <c r="C11" s="78">
        <v>144388</v>
      </c>
      <c r="D11" s="78">
        <v>94290</v>
      </c>
      <c r="E11" s="78">
        <v>168261</v>
      </c>
      <c r="F11" s="78">
        <v>70418</v>
      </c>
      <c r="G11" s="78">
        <v>22312</v>
      </c>
      <c r="H11" s="78">
        <v>216366</v>
      </c>
    </row>
    <row r="12" spans="1:8" ht="6" customHeight="1">
      <c r="A12" s="1"/>
      <c r="B12" s="1"/>
      <c r="C12" s="1"/>
      <c r="D12" s="1"/>
      <c r="E12" s="1"/>
      <c r="F12" s="1"/>
      <c r="G12" s="1"/>
      <c r="H12" s="1"/>
    </row>
    <row r="13" ht="15.75" customHeight="1"/>
    <row r="16" spans="2:8" ht="14.25">
      <c r="B16" s="39"/>
      <c r="C16" s="39"/>
      <c r="D16" s="39"/>
      <c r="E16" s="39"/>
      <c r="F16" s="39"/>
      <c r="G16" s="39"/>
      <c r="H16" s="39"/>
    </row>
    <row r="17" ht="14.25">
      <c r="E17" s="2"/>
    </row>
    <row r="18" spans="2:11" ht="14.25">
      <c r="B18" s="39"/>
      <c r="C18" s="39"/>
      <c r="D18" s="39"/>
      <c r="E18" s="39"/>
      <c r="F18" s="39"/>
      <c r="G18" s="39"/>
      <c r="H18" s="39"/>
      <c r="K18" s="39"/>
    </row>
    <row r="19" spans="2:11" ht="14.25">
      <c r="B19" s="39"/>
      <c r="C19" s="39"/>
      <c r="D19" s="39"/>
      <c r="E19" s="39"/>
      <c r="F19" s="39"/>
      <c r="G19" s="39"/>
      <c r="H19" s="39"/>
      <c r="K19" s="39"/>
    </row>
    <row r="20" spans="2:11" ht="14.25">
      <c r="B20" s="39"/>
      <c r="C20" s="39"/>
      <c r="D20" s="39"/>
      <c r="E20" s="39"/>
      <c r="F20" s="39"/>
      <c r="G20" s="39"/>
      <c r="H20" s="39"/>
      <c r="K20" s="39"/>
    </row>
    <row r="21" spans="2:11" ht="14.25">
      <c r="B21" s="39"/>
      <c r="C21" s="39"/>
      <c r="D21" s="39"/>
      <c r="E21" s="39"/>
      <c r="F21" s="39"/>
      <c r="G21" s="39"/>
      <c r="H21" s="39"/>
      <c r="K21" s="39"/>
    </row>
    <row r="22" spans="2:11" ht="14.25">
      <c r="B22" s="39"/>
      <c r="C22" s="39"/>
      <c r="D22" s="39"/>
      <c r="E22" s="39"/>
      <c r="F22" s="39"/>
      <c r="G22" s="39"/>
      <c r="H22" s="39"/>
      <c r="K22" s="39"/>
    </row>
    <row r="23" spans="2:8" ht="14.25">
      <c r="B23" s="39"/>
      <c r="C23" s="39"/>
      <c r="D23" s="39"/>
      <c r="E23" s="39"/>
      <c r="F23" s="39"/>
      <c r="H23" s="39"/>
    </row>
    <row r="24" ht="14.25">
      <c r="K24" s="39"/>
    </row>
    <row r="25" spans="2:10" ht="14.25">
      <c r="B25" s="39"/>
      <c r="C25" s="39"/>
      <c r="D25" s="39"/>
      <c r="E25" s="39"/>
      <c r="F25" s="39"/>
      <c r="G25" s="39"/>
      <c r="H25" s="39"/>
      <c r="J25" s="39"/>
    </row>
  </sheetData>
  <sheetProtection/>
  <mergeCells count="8">
    <mergeCell ref="A3:A5"/>
    <mergeCell ref="B3:B5"/>
    <mergeCell ref="C4:C5"/>
    <mergeCell ref="D4:D5"/>
    <mergeCell ref="E4:E5"/>
    <mergeCell ref="F4:F5"/>
    <mergeCell ref="C3:D3"/>
    <mergeCell ref="E3:F3"/>
  </mergeCells>
  <printOptions/>
  <pageMargins left="0.75" right="0.75" top="1" bottom="1" header="0.5" footer="0.5"/>
  <pageSetup horizontalDpi="600" verticalDpi="600" orientation="landscape" paperSize="9" scale="95" r:id="rId1"/>
  <headerFooter>
    <oddFooter>&amp;C&amp;F&amp;RPage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J27"/>
  <sheetViews>
    <sheetView zoomScaleSheetLayoutView="100" zoomScalePageLayoutView="0" workbookViewId="0" topLeftCell="A1">
      <selection activeCell="A2" sqref="A2:H26"/>
    </sheetView>
  </sheetViews>
  <sheetFormatPr defaultColWidth="11.421875" defaultRowHeight="15"/>
  <cols>
    <col min="1" max="1" width="35.28125" style="69" customWidth="1"/>
    <col min="2" max="6" width="10.57421875" style="69" customWidth="1"/>
    <col min="7" max="7" width="13.8515625" style="69" customWidth="1"/>
    <col min="8" max="8" width="16.421875" style="69" customWidth="1"/>
    <col min="9" max="16384" width="11.421875" style="69" customWidth="1"/>
  </cols>
  <sheetData>
    <row r="1" ht="15.75">
      <c r="A1" s="68" t="s">
        <v>210</v>
      </c>
    </row>
    <row r="2" spans="1:10" ht="15" customHeight="1">
      <c r="A2" s="195"/>
      <c r="B2" s="196" t="s">
        <v>9</v>
      </c>
      <c r="C2" s="197" t="s">
        <v>53</v>
      </c>
      <c r="D2" s="198"/>
      <c r="E2" s="197" t="s">
        <v>198</v>
      </c>
      <c r="F2" s="198"/>
      <c r="G2" s="137" t="s">
        <v>170</v>
      </c>
      <c r="H2" s="137" t="s">
        <v>169</v>
      </c>
      <c r="I2" s="70"/>
      <c r="J2" s="70"/>
    </row>
    <row r="3" spans="1:10" ht="14.25">
      <c r="A3" s="195"/>
      <c r="B3" s="196"/>
      <c r="C3" s="196" t="s">
        <v>34</v>
      </c>
      <c r="D3" s="196" t="s">
        <v>35</v>
      </c>
      <c r="E3" s="196" t="s">
        <v>37</v>
      </c>
      <c r="F3" s="196" t="s">
        <v>36</v>
      </c>
      <c r="G3" s="138" t="s">
        <v>172</v>
      </c>
      <c r="H3" s="138" t="s">
        <v>65</v>
      </c>
      <c r="I3" s="70"/>
      <c r="J3" s="70"/>
    </row>
    <row r="4" spans="1:8" ht="14.25">
      <c r="A4" s="195"/>
      <c r="B4" s="196"/>
      <c r="C4" s="196"/>
      <c r="D4" s="196"/>
      <c r="E4" s="196"/>
      <c r="F4" s="196"/>
      <c r="G4" s="139" t="s">
        <v>64</v>
      </c>
      <c r="H4" s="139" t="s">
        <v>64</v>
      </c>
    </row>
    <row r="5" spans="1:8" ht="14.25">
      <c r="A5" s="132" t="s">
        <v>15</v>
      </c>
      <c r="B5" s="133">
        <v>3316553</v>
      </c>
      <c r="C5" s="133">
        <v>1875434</v>
      </c>
      <c r="D5" s="133">
        <v>1441119</v>
      </c>
      <c r="E5" s="133">
        <v>858536</v>
      </c>
      <c r="F5" s="133">
        <v>2458017</v>
      </c>
      <c r="G5" s="133">
        <v>1051026</v>
      </c>
      <c r="H5" s="133">
        <v>2265528</v>
      </c>
    </row>
    <row r="6" spans="1:8" ht="17.25" customHeight="1">
      <c r="A6" s="132" t="s">
        <v>17</v>
      </c>
      <c r="B6" s="134">
        <v>1452245</v>
      </c>
      <c r="C6" s="134">
        <v>688853</v>
      </c>
      <c r="D6" s="134">
        <v>763392</v>
      </c>
      <c r="E6" s="134">
        <v>95507</v>
      </c>
      <c r="F6" s="134">
        <v>1356738</v>
      </c>
      <c r="G6" s="134">
        <v>665788</v>
      </c>
      <c r="H6" s="134">
        <v>786457</v>
      </c>
    </row>
    <row r="7" spans="1:8" ht="17.25" customHeight="1">
      <c r="A7" s="132" t="s">
        <v>18</v>
      </c>
      <c r="B7" s="134">
        <v>49297</v>
      </c>
      <c r="C7" s="134">
        <v>36498</v>
      </c>
      <c r="D7" s="134">
        <v>12799</v>
      </c>
      <c r="E7" s="134">
        <v>7757</v>
      </c>
      <c r="F7" s="134">
        <v>41540</v>
      </c>
      <c r="G7" s="134">
        <v>5707</v>
      </c>
      <c r="H7" s="134">
        <v>43589</v>
      </c>
    </row>
    <row r="8" spans="1:8" ht="17.25" customHeight="1">
      <c r="A8" s="132" t="s">
        <v>20</v>
      </c>
      <c r="B8" s="134">
        <v>178466</v>
      </c>
      <c r="C8" s="134">
        <v>96101</v>
      </c>
      <c r="D8" s="134">
        <v>82365</v>
      </c>
      <c r="E8" s="134">
        <v>43200</v>
      </c>
      <c r="F8" s="134">
        <v>135266</v>
      </c>
      <c r="G8" s="134">
        <v>56789</v>
      </c>
      <c r="H8" s="134">
        <v>121677</v>
      </c>
    </row>
    <row r="9" spans="1:8" ht="17.25" customHeight="1">
      <c r="A9" s="135" t="s">
        <v>21</v>
      </c>
      <c r="B9" s="134">
        <v>4684</v>
      </c>
      <c r="C9" s="134">
        <v>4684</v>
      </c>
      <c r="D9" s="134">
        <v>0</v>
      </c>
      <c r="E9" s="134">
        <v>4684</v>
      </c>
      <c r="F9" s="134">
        <v>0</v>
      </c>
      <c r="G9" s="134">
        <v>0</v>
      </c>
      <c r="H9" s="134">
        <v>4684</v>
      </c>
    </row>
    <row r="10" spans="1:8" ht="17.25" customHeight="1">
      <c r="A10" s="132" t="s">
        <v>22</v>
      </c>
      <c r="B10" s="134">
        <v>8785</v>
      </c>
      <c r="C10" s="134">
        <v>7458</v>
      </c>
      <c r="D10" s="134">
        <v>1328</v>
      </c>
      <c r="E10" s="134">
        <v>3810</v>
      </c>
      <c r="F10" s="134">
        <v>4976</v>
      </c>
      <c r="G10" s="134">
        <v>2956</v>
      </c>
      <c r="H10" s="134">
        <v>5829</v>
      </c>
    </row>
    <row r="11" spans="1:8" ht="17.25" customHeight="1">
      <c r="A11" s="132" t="s">
        <v>23</v>
      </c>
      <c r="B11" s="134">
        <v>322237</v>
      </c>
      <c r="C11" s="134">
        <v>292247</v>
      </c>
      <c r="D11" s="134">
        <v>29990</v>
      </c>
      <c r="E11" s="134">
        <v>85445</v>
      </c>
      <c r="F11" s="134">
        <v>236792</v>
      </c>
      <c r="G11" s="134">
        <v>110898</v>
      </c>
      <c r="H11" s="134">
        <v>211338</v>
      </c>
    </row>
    <row r="12" spans="1:8" ht="17.25" customHeight="1">
      <c r="A12" s="136" t="s">
        <v>24</v>
      </c>
      <c r="B12" s="134">
        <v>388599</v>
      </c>
      <c r="C12" s="134">
        <v>166007</v>
      </c>
      <c r="D12" s="134">
        <v>222592</v>
      </c>
      <c r="E12" s="134">
        <v>181322</v>
      </c>
      <c r="F12" s="134">
        <v>207277</v>
      </c>
      <c r="G12" s="134">
        <v>88271</v>
      </c>
      <c r="H12" s="134">
        <v>300327</v>
      </c>
    </row>
    <row r="13" spans="1:8" ht="17.25" customHeight="1">
      <c r="A13" s="132" t="s">
        <v>25</v>
      </c>
      <c r="B13" s="134">
        <v>212688</v>
      </c>
      <c r="C13" s="134">
        <v>203851</v>
      </c>
      <c r="D13" s="134">
        <v>8837</v>
      </c>
      <c r="E13" s="134">
        <v>64856</v>
      </c>
      <c r="F13" s="134">
        <v>147832</v>
      </c>
      <c r="G13" s="134">
        <v>45518</v>
      </c>
      <c r="H13" s="134">
        <v>167170</v>
      </c>
    </row>
    <row r="14" spans="1:8" ht="17.25" customHeight="1">
      <c r="A14" s="132" t="s">
        <v>26</v>
      </c>
      <c r="B14" s="134">
        <v>67886</v>
      </c>
      <c r="C14" s="134">
        <v>43554</v>
      </c>
      <c r="D14" s="134">
        <v>24332</v>
      </c>
      <c r="E14" s="134">
        <v>34099</v>
      </c>
      <c r="F14" s="134">
        <v>33787</v>
      </c>
      <c r="G14" s="134">
        <v>13754</v>
      </c>
      <c r="H14" s="134">
        <v>54132</v>
      </c>
    </row>
    <row r="15" spans="1:8" ht="17.25" customHeight="1">
      <c r="A15" s="132" t="s">
        <v>27</v>
      </c>
      <c r="B15" s="134">
        <v>7489</v>
      </c>
      <c r="C15" s="134">
        <v>5587</v>
      </c>
      <c r="D15" s="134">
        <v>1901</v>
      </c>
      <c r="E15" s="134">
        <v>6582</v>
      </c>
      <c r="F15" s="134">
        <v>906</v>
      </c>
      <c r="G15" s="134">
        <v>0</v>
      </c>
      <c r="H15" s="134">
        <v>7489</v>
      </c>
    </row>
    <row r="16" spans="1:8" ht="17.25" customHeight="1">
      <c r="A16" s="132" t="s">
        <v>28</v>
      </c>
      <c r="B16" s="134">
        <v>27549</v>
      </c>
      <c r="C16" s="134">
        <v>16045</v>
      </c>
      <c r="D16" s="134">
        <v>11504</v>
      </c>
      <c r="E16" s="134">
        <v>16156</v>
      </c>
      <c r="F16" s="134">
        <v>11393</v>
      </c>
      <c r="G16" s="134">
        <v>2506</v>
      </c>
      <c r="H16" s="134">
        <v>25043</v>
      </c>
    </row>
    <row r="17" spans="1:8" ht="17.25" customHeight="1">
      <c r="A17" s="132" t="s">
        <v>29</v>
      </c>
      <c r="B17" s="134">
        <v>3076</v>
      </c>
      <c r="C17" s="134">
        <v>2664</v>
      </c>
      <c r="D17" s="134">
        <v>412</v>
      </c>
      <c r="E17" s="134">
        <v>2595</v>
      </c>
      <c r="F17" s="134">
        <v>481</v>
      </c>
      <c r="G17" s="134">
        <v>271</v>
      </c>
      <c r="H17" s="134">
        <v>2805</v>
      </c>
    </row>
    <row r="18" spans="1:8" ht="17.25" customHeight="1">
      <c r="A18" s="135" t="s">
        <v>0</v>
      </c>
      <c r="B18" s="134">
        <v>22162</v>
      </c>
      <c r="C18" s="134">
        <v>16921</v>
      </c>
      <c r="D18" s="134">
        <v>5241</v>
      </c>
      <c r="E18" s="134">
        <v>15900</v>
      </c>
      <c r="F18" s="134">
        <v>6262</v>
      </c>
      <c r="G18" s="134">
        <v>2450</v>
      </c>
      <c r="H18" s="134">
        <v>19712</v>
      </c>
    </row>
    <row r="19" spans="1:8" ht="17.25" customHeight="1">
      <c r="A19" s="135" t="s">
        <v>1</v>
      </c>
      <c r="B19" s="134">
        <v>68430</v>
      </c>
      <c r="C19" s="134">
        <v>49696</v>
      </c>
      <c r="D19" s="134">
        <v>18734</v>
      </c>
      <c r="E19" s="134">
        <v>23152</v>
      </c>
      <c r="F19" s="134">
        <v>45278</v>
      </c>
      <c r="G19" s="134">
        <v>10069</v>
      </c>
      <c r="H19" s="134">
        <v>58361</v>
      </c>
    </row>
    <row r="20" spans="1:8" ht="17.25" customHeight="1">
      <c r="A20" s="132" t="s">
        <v>2</v>
      </c>
      <c r="B20" s="134">
        <v>60592</v>
      </c>
      <c r="C20" s="134">
        <v>44592</v>
      </c>
      <c r="D20" s="134">
        <v>16000</v>
      </c>
      <c r="E20" s="134">
        <v>31262</v>
      </c>
      <c r="F20" s="134">
        <v>29331</v>
      </c>
      <c r="G20" s="134">
        <v>8076</v>
      </c>
      <c r="H20" s="134">
        <v>52516</v>
      </c>
    </row>
    <row r="21" spans="1:8" ht="17.25" customHeight="1">
      <c r="A21" s="132" t="s">
        <v>3</v>
      </c>
      <c r="B21" s="134">
        <v>141855</v>
      </c>
      <c r="C21" s="134">
        <v>71323</v>
      </c>
      <c r="D21" s="134">
        <v>70532</v>
      </c>
      <c r="E21" s="134">
        <v>49484</v>
      </c>
      <c r="F21" s="134">
        <v>92372</v>
      </c>
      <c r="G21" s="134">
        <v>19936</v>
      </c>
      <c r="H21" s="134">
        <v>121919</v>
      </c>
    </row>
    <row r="22" spans="1:8" ht="17.25" customHeight="1">
      <c r="A22" s="135" t="s">
        <v>4</v>
      </c>
      <c r="B22" s="134">
        <v>49301</v>
      </c>
      <c r="C22" s="134">
        <v>22886</v>
      </c>
      <c r="D22" s="134">
        <v>26415</v>
      </c>
      <c r="E22" s="134">
        <v>30819</v>
      </c>
      <c r="F22" s="134">
        <v>18482</v>
      </c>
      <c r="G22" s="134">
        <v>5416</v>
      </c>
      <c r="H22" s="134">
        <v>43885</v>
      </c>
    </row>
    <row r="23" spans="1:8" ht="17.25" customHeight="1">
      <c r="A23" s="132" t="s">
        <v>5</v>
      </c>
      <c r="B23" s="134">
        <v>8635</v>
      </c>
      <c r="C23" s="134">
        <v>4220</v>
      </c>
      <c r="D23" s="134">
        <v>4414</v>
      </c>
      <c r="E23" s="134">
        <v>4042</v>
      </c>
      <c r="F23" s="134">
        <v>4592</v>
      </c>
      <c r="G23" s="134">
        <v>2445</v>
      </c>
      <c r="H23" s="134">
        <v>6189</v>
      </c>
    </row>
    <row r="24" spans="1:8" ht="17.25" customHeight="1">
      <c r="A24" s="132" t="s">
        <v>6</v>
      </c>
      <c r="B24" s="134">
        <v>102031</v>
      </c>
      <c r="C24" s="134">
        <v>50961</v>
      </c>
      <c r="D24" s="134">
        <v>51071</v>
      </c>
      <c r="E24" s="134">
        <v>57221</v>
      </c>
      <c r="F24" s="134">
        <v>44810</v>
      </c>
      <c r="G24" s="134">
        <v>9275</v>
      </c>
      <c r="H24" s="134">
        <v>92757</v>
      </c>
    </row>
    <row r="25" spans="1:8" ht="17.25" customHeight="1">
      <c r="A25" s="132" t="s">
        <v>7</v>
      </c>
      <c r="B25" s="134">
        <v>139151</v>
      </c>
      <c r="C25" s="134">
        <v>49892</v>
      </c>
      <c r="D25" s="134">
        <v>89259</v>
      </c>
      <c r="E25" s="134">
        <v>99857</v>
      </c>
      <c r="F25" s="134">
        <v>39294</v>
      </c>
      <c r="G25" s="134">
        <v>900</v>
      </c>
      <c r="H25" s="134">
        <v>138250</v>
      </c>
    </row>
    <row r="26" spans="1:8" ht="17.25" customHeight="1">
      <c r="A26" s="136" t="s">
        <v>8</v>
      </c>
      <c r="B26" s="134">
        <v>1398</v>
      </c>
      <c r="C26" s="134">
        <v>1398</v>
      </c>
      <c r="D26" s="134">
        <v>0</v>
      </c>
      <c r="E26" s="134">
        <v>787</v>
      </c>
      <c r="F26" s="134">
        <v>611</v>
      </c>
      <c r="G26" s="134">
        <v>0</v>
      </c>
      <c r="H26" s="134">
        <v>1398</v>
      </c>
    </row>
    <row r="27" spans="1:8" ht="6" customHeight="1">
      <c r="A27" s="71"/>
      <c r="B27" s="72"/>
      <c r="C27" s="72"/>
      <c r="D27" s="72"/>
      <c r="E27" s="72"/>
      <c r="F27" s="72"/>
      <c r="G27" s="72"/>
      <c r="H27" s="72"/>
    </row>
  </sheetData>
  <sheetProtection/>
  <mergeCells count="8">
    <mergeCell ref="A2:A4"/>
    <mergeCell ref="B2:B4"/>
    <mergeCell ref="C3:C4"/>
    <mergeCell ref="D3:D4"/>
    <mergeCell ref="E3:E4"/>
    <mergeCell ref="F3:F4"/>
    <mergeCell ref="C2:D2"/>
    <mergeCell ref="E2:F2"/>
  </mergeCells>
  <printOptions/>
  <pageMargins left="0.75" right="0.75" top="1" bottom="1" header="0.5" footer="0.5"/>
  <pageSetup horizontalDpi="600" verticalDpi="600" orientation="landscape" paperSize="9" scale="95" r:id="rId1"/>
  <headerFooter>
    <oddFooter>&amp;C&amp;F&amp;RPage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Marc MUKUNDABANTU</dc:creator>
  <cp:keywords/>
  <dc:description/>
  <cp:lastModifiedBy>NGIRINSHUTI FIDELE</cp:lastModifiedBy>
  <cp:lastPrinted>2019-03-12T08:33:58Z</cp:lastPrinted>
  <dcterms:created xsi:type="dcterms:W3CDTF">2016-04-12T14:06:14Z</dcterms:created>
  <dcterms:modified xsi:type="dcterms:W3CDTF">2022-06-29T08:07:28Z</dcterms:modified>
  <cp:category/>
  <cp:version/>
  <cp:contentType/>
  <cp:contentStatus/>
</cp:coreProperties>
</file>