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435" firstSheet="40" activeTab="50"/>
  </bookViews>
  <sheets>
    <sheet name="List Of Tables" sheetId="1" r:id="rId1"/>
    <sheet name="Table 1" sheetId="2" r:id="rId2"/>
    <sheet name="Tables 2" sheetId="3" r:id="rId3"/>
    <sheet name="Table 3-4" sheetId="4" r:id="rId4"/>
    <sheet name="Table 5-6" sheetId="5" r:id="rId5"/>
    <sheet name="Table 7-8" sheetId="6" r:id="rId6"/>
    <sheet name="Table 9" sheetId="7" r:id="rId7"/>
    <sheet name="Table 10-11" sheetId="8" r:id="rId8"/>
    <sheet name="Table 12" sheetId="9" r:id="rId9"/>
    <sheet name="Table 13" sheetId="10" r:id="rId10"/>
    <sheet name="Table 14-15 " sheetId="11" r:id="rId11"/>
    <sheet name="Table 16-17  " sheetId="12" r:id="rId12"/>
    <sheet name="Table 18-19" sheetId="13" r:id="rId13"/>
    <sheet name="Table 20 " sheetId="14" r:id="rId14"/>
    <sheet name="Table 21" sheetId="15" r:id="rId15"/>
    <sheet name="Table 22" sheetId="16" r:id="rId16"/>
    <sheet name="Table 23-25" sheetId="17" r:id="rId17"/>
    <sheet name="Table 26" sheetId="18" r:id="rId18"/>
    <sheet name="Table 27" sheetId="19" r:id="rId19"/>
    <sheet name="Table 28 " sheetId="20" r:id="rId20"/>
    <sheet name="Table29" sheetId="21" r:id="rId21"/>
    <sheet name="Table 30" sheetId="22" r:id="rId22"/>
    <sheet name="Table 31" sheetId="23" r:id="rId23"/>
    <sheet name="Table 32-33" sheetId="24" r:id="rId24"/>
    <sheet name="Table 34" sheetId="25" r:id="rId25"/>
    <sheet name="Table 35 " sheetId="26" r:id="rId26"/>
    <sheet name="Table36-37" sheetId="27" r:id="rId27"/>
    <sheet name="Table 38 " sheetId="28" r:id="rId28"/>
    <sheet name="Table 39-40" sheetId="29" r:id="rId29"/>
    <sheet name="Table 41-42" sheetId="30" r:id="rId30"/>
    <sheet name="Table43_44" sheetId="31" r:id="rId31"/>
    <sheet name="Table 45-47" sheetId="32" r:id="rId32"/>
    <sheet name="Table 48" sheetId="33" r:id="rId33"/>
    <sheet name="Table 49-50" sheetId="34" r:id="rId34"/>
    <sheet name="Table 51" sheetId="35" r:id="rId35"/>
    <sheet name="Table 52" sheetId="36" r:id="rId36"/>
    <sheet name="Table 53" sheetId="37" r:id="rId37"/>
    <sheet name="Table 54" sheetId="38" r:id="rId38"/>
    <sheet name="Table 55" sheetId="39" r:id="rId39"/>
    <sheet name="Table 56" sheetId="40" r:id="rId40"/>
    <sheet name="Table 57" sheetId="41" r:id="rId41"/>
    <sheet name="Table 58" sheetId="42" r:id="rId42"/>
    <sheet name="Table 59" sheetId="43" r:id="rId43"/>
    <sheet name="Table 60" sheetId="44" r:id="rId44"/>
    <sheet name="Table 61" sheetId="45" r:id="rId45"/>
    <sheet name="Table 62" sheetId="46" r:id="rId46"/>
    <sheet name="Table 63" sheetId="47" r:id="rId47"/>
    <sheet name="Table 64" sheetId="48" r:id="rId48"/>
    <sheet name="Table 65" sheetId="49" r:id="rId49"/>
    <sheet name="Table 66" sheetId="50" r:id="rId50"/>
    <sheet name="Table 67" sheetId="51" r:id="rId51"/>
  </sheets>
  <definedNames>
    <definedName name="_xlnm.Print_Area" localSheetId="7">'Table 10-11'!$A$1:$I$62</definedName>
    <definedName name="_xlnm.Print_Area" localSheetId="8">'Table 12'!$A$1:$I$30</definedName>
    <definedName name="_xlnm.Print_Area" localSheetId="10">'Table 14-15 '!$A$1:$I$25</definedName>
    <definedName name="_xlnm.Print_Area" localSheetId="13">'Table 20 '!$A$1:$G$38</definedName>
    <definedName name="_xlnm.Print_Area" localSheetId="14">'Table 21'!$A$1:$H$28</definedName>
    <definedName name="_xlnm.Print_Area" localSheetId="15">'Table 22'!$A$1:$G$76</definedName>
    <definedName name="_xlnm.Print_Area" localSheetId="17">'Table 26'!$A$1:$H$36</definedName>
    <definedName name="_xlnm.Print_Area" localSheetId="19">'Table 28 '!$A$1:$H$27</definedName>
    <definedName name="_xlnm.Print_Area" localSheetId="23">'Table 32-33'!$A$1:$M$35</definedName>
    <definedName name="_xlnm.Print_Area" localSheetId="3">'Table 3-4'!$A$1:$I$40</definedName>
    <definedName name="_xlnm.Print_Area" localSheetId="33">'Table 49-50'!$A$1:$J$32</definedName>
    <definedName name="_xlnm.Print_Area" localSheetId="38">'Table 55'!$A$1:$H$27</definedName>
    <definedName name="_xlnm.Print_Area" localSheetId="4">'Table 5-6'!$A$1:$H$25</definedName>
    <definedName name="_xlnm.Print_Area" localSheetId="40">'Table 57'!$A$1:$H$30</definedName>
    <definedName name="_xlnm.Print_Area" localSheetId="47">'Table 64'!$A$1:$F$24</definedName>
    <definedName name="_xlnm.Print_Area" localSheetId="6">'Table 9'!$A$1:$H$18</definedName>
    <definedName name="_xlnm.Print_Titles" localSheetId="9">'Table 13'!$1:$4</definedName>
    <definedName name="_xlnm.Print_Titles" localSheetId="15">'Table 22'!$1:$2</definedName>
    <definedName name="_xlnm.Print_Titles" localSheetId="25">'Table 35 '!$1:$1</definedName>
  </definedNames>
  <calcPr fullCalcOnLoad="1"/>
</workbook>
</file>

<file path=xl/sharedStrings.xml><?xml version="1.0" encoding="utf-8"?>
<sst xmlns="http://schemas.openxmlformats.org/spreadsheetml/2006/main" count="1973" uniqueCount="724">
  <si>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</si>
  <si>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</si>
  <si>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</si>
  <si>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</si>
  <si>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</si>
  <si>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</si>
  <si>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</si>
  <si>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</si>
  <si>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</si>
  <si>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</si>
  <si>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</si>
  <si>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 participation rate</t>
  </si>
  <si>
    <t>Employment-population ratio</t>
  </si>
  <si>
    <t>Unemployment rate</t>
  </si>
  <si>
    <t>Labour force</t>
  </si>
  <si>
    <t>Employed</t>
  </si>
  <si>
    <t>Unemployed</t>
  </si>
  <si>
    <t>Outside labour force</t>
  </si>
  <si>
    <t>Population 16 yrs and over (Male)</t>
  </si>
  <si>
    <t>Population 16 yrs and over (Female)</t>
  </si>
  <si>
    <t>Population 16 yrs and over (Urban)</t>
  </si>
  <si>
    <t>Employed population</t>
  </si>
  <si>
    <t>Professionals</t>
  </si>
  <si>
    <t>Technicians and Associate Professionals</t>
  </si>
  <si>
    <t>Clerical Support Workers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</si>
  <si>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</si>
  <si>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</si>
  <si>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</si>
  <si>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</si>
  <si>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</si>
  <si>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</si>
  <si>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</si>
  <si>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</si>
  <si>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</si>
  <si>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</si>
  <si>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</si>
  <si>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</si>
  <si>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</si>
  <si>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</si>
  <si>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</si>
  <si>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</si>
  <si>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</si>
  <si>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</si>
  <si>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</si>
  <si>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</si>
  <si>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</si>
  <si>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</si>
  <si>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Employed population (Male)</t>
  </si>
  <si>
    <t>Employed population (Female)</t>
  </si>
  <si>
    <t>Male</t>
  </si>
  <si>
    <t>Female</t>
  </si>
  <si>
    <t>Rural</t>
  </si>
  <si>
    <t>Urban</t>
  </si>
  <si>
    <t>Service and sales workers</t>
  </si>
  <si>
    <t>Skilled agricultural, forestry and fishery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</si>
  <si>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</si>
  <si>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</si>
  <si>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</si>
  <si>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</si>
  <si>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</si>
  <si>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</si>
  <si>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</si>
  <si>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</si>
  <si>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</si>
  <si>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</si>
  <si>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</si>
  <si>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Managers</t>
  </si>
  <si>
    <t>Professionals</t>
  </si>
  <si>
    <t>Technicians and associate professions</t>
  </si>
  <si>
    <t>Clerical support workers</t>
  </si>
  <si>
    <t>Elementary occupations</t>
  </si>
  <si>
    <t>Craft and related trades workers</t>
  </si>
  <si>
    <t>Plant and machine operators, and assemblers</t>
  </si>
  <si>
    <t>30-34 yrs</t>
  </si>
  <si>
    <t>Employed population (Male)</t>
  </si>
  <si>
    <t>Employed population (Female)</t>
  </si>
  <si>
    <t>Not currently studying</t>
  </si>
  <si>
    <t>Currently studying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</si>
  <si>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</si>
  <si>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</si>
  <si>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</si>
  <si>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</si>
  <si>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</si>
  <si>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</si>
  <si>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</si>
  <si>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Less than One month</t>
  </si>
  <si>
    <t>1-3 months</t>
  </si>
  <si>
    <t>3-6 Months</t>
  </si>
  <si>
    <t>One Year</t>
  </si>
  <si>
    <t>Two Years</t>
  </si>
  <si>
    <t>Three years or more</t>
  </si>
  <si>
    <t>Technical skills learned</t>
  </si>
  <si>
    <t>Carpentry</t>
  </si>
  <si>
    <t>Culinary arts</t>
  </si>
  <si>
    <t>Domestic Electricity</t>
  </si>
  <si>
    <t>Welding</t>
  </si>
  <si>
    <t>Plumbing</t>
  </si>
  <si>
    <t>Food processing</t>
  </si>
  <si>
    <t>Auto- Electricity</t>
  </si>
  <si>
    <t>Automotive body repair</t>
  </si>
  <si>
    <t>Computer maintenance</t>
  </si>
  <si>
    <t>Engine mechanics</t>
  </si>
  <si>
    <t>Tailoring</t>
  </si>
  <si>
    <t>Food &amp; Beverage services</t>
  </si>
  <si>
    <t>Front office</t>
  </si>
  <si>
    <t>Hairdressing</t>
  </si>
  <si>
    <t>Biding and Jewelries</t>
  </si>
  <si>
    <t>Crochet embroidery</t>
  </si>
  <si>
    <t>Motor vehicle engine mechanics</t>
  </si>
  <si>
    <t>Film making</t>
  </si>
  <si>
    <t>Place of Technical skills</t>
  </si>
  <si>
    <t>Vocational School Course</t>
  </si>
  <si>
    <t>Apprenticeship or on job Training</t>
  </si>
  <si>
    <t>Learned from a friend or Family</t>
  </si>
  <si>
    <t>NGO</t>
  </si>
  <si>
    <t>Community organization</t>
  </si>
  <si>
    <t>main sponsor</t>
  </si>
  <si>
    <t>Government</t>
  </si>
  <si>
    <t>Employer</t>
  </si>
  <si>
    <t>Self-financing</t>
  </si>
  <si>
    <t>Private institutions/agencies/persons</t>
  </si>
  <si>
    <t>Non-profit organization/charity</t>
  </si>
  <si>
    <t>Other(specify)</t>
  </si>
  <si>
    <t>Thing happened after completion of the training</t>
  </si>
  <si>
    <t>Nothing</t>
  </si>
  <si>
    <t>I was able to get a job</t>
  </si>
  <si>
    <t>My salary increased</t>
  </si>
  <si>
    <t>I was promoted at work</t>
  </si>
  <si>
    <t>My job skills have improved</t>
  </si>
  <si>
    <t>Got internship/traineeship with a company</t>
  </si>
  <si>
    <t>None</t>
  </si>
  <si>
    <t>Currentry studying</t>
  </si>
  <si>
    <t>Living together</t>
  </si>
  <si>
    <t>Outside Labour Force</t>
  </si>
  <si>
    <t xml:space="preserve">Paricipated in </t>
  </si>
  <si>
    <t>agriculture</t>
  </si>
  <si>
    <t>subsistance</t>
  </si>
  <si>
    <t>Not particpated</t>
  </si>
  <si>
    <t xml:space="preserve"> in subsistence </t>
  </si>
  <si>
    <t>Male</t>
  </si>
  <si>
    <t>Female</t>
  </si>
  <si>
    <t>Total</t>
  </si>
  <si>
    <t>Rwanda</t>
  </si>
  <si>
    <t>Urban</t>
  </si>
  <si>
    <t>Rural</t>
  </si>
  <si>
    <t>Schooling</t>
  </si>
  <si>
    <t>Not schooling</t>
  </si>
  <si>
    <t>Work with pay</t>
  </si>
  <si>
    <t>Work without pay</t>
  </si>
  <si>
    <t>Area of Residence</t>
  </si>
  <si>
    <t>Currently studying</t>
  </si>
  <si>
    <t>Not Currently studying</t>
  </si>
  <si>
    <t>Labour force highlights</t>
  </si>
  <si>
    <t>Population and household characteristics</t>
  </si>
  <si>
    <t>Labour force participation</t>
  </si>
  <si>
    <t>Employment</t>
  </si>
  <si>
    <t>Population 16 years old and over who received trade and technical training outside formal education by sex, technical skills,</t>
  </si>
  <si>
    <t>Table</t>
  </si>
  <si>
    <t>LIST OF TABLES</t>
  </si>
  <si>
    <t>Formal sector</t>
  </si>
  <si>
    <t>Informal employment</t>
  </si>
  <si>
    <t>3 –  less than 6 months</t>
  </si>
  <si>
    <t>1 –  less than 2 years</t>
  </si>
  <si>
    <t>Less than 1 month</t>
  </si>
  <si>
    <t>1 –  less than 3 months</t>
  </si>
  <si>
    <t>6 –  less than 12 months</t>
  </si>
  <si>
    <t>2 years or more</t>
  </si>
  <si>
    <t>16-19 yrs</t>
  </si>
  <si>
    <t>   Less than    20,000 RWF</t>
  </si>
  <si>
    <t>  20,000 – 29,999 RWF</t>
  </si>
  <si>
    <t>  30,000 – 49,999 RWF</t>
  </si>
  <si>
    <t>  50,000 – 99,999 RWF</t>
  </si>
  <si>
    <t>  100,000 RWF and above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</si>
  <si>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</si>
  <si>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</si>
  <si>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</si>
  <si>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</si>
  <si>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</si>
  <si>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</si>
  <si>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</si>
  <si>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Youth Unemployed (16-24 yrs)</t>
  </si>
  <si>
    <t>Young Unemployed (16-30 yrs)</t>
  </si>
  <si>
    <t>20-24 yrs</t>
  </si>
  <si>
    <t>25-30 yrs</t>
  </si>
  <si>
    <t>Total (16+ yrs)</t>
  </si>
  <si>
    <t>Total (16+ years)</t>
  </si>
  <si>
    <t>Type of disability</t>
  </si>
  <si>
    <t>Total</t>
  </si>
  <si>
    <t>Male</t>
  </si>
  <si>
    <t>Female</t>
  </si>
  <si>
    <t>Urban</t>
  </si>
  <si>
    <t>Rural</t>
  </si>
  <si>
    <t>16+ yrs</t>
  </si>
  <si>
    <t>Total disabled persons</t>
  </si>
  <si>
    <t>- Seeing</t>
  </si>
  <si>
    <t>- Hearing</t>
  </si>
  <si>
    <t>- Walking</t>
  </si>
  <si>
    <t>- Remembering</t>
  </si>
  <si>
    <t>- Washing, dressing</t>
  </si>
  <si>
    <t>- Communicating</t>
  </si>
  <si>
    <t>Outside</t>
  </si>
  <si>
    <t>Employed</t>
  </si>
  <si>
    <t>Unemployed</t>
  </si>
  <si>
    <t>labour force</t>
  </si>
  <si>
    <t>LFPR</t>
  </si>
  <si>
    <t>Emp-Pop</t>
  </si>
  <si>
    <t>UR</t>
  </si>
  <si>
    <t>Disabled working age persons (16+ yrs)</t>
  </si>
  <si>
    <t xml:space="preserve">Note: Details may not add to totals because disabled persons may be reporting more than one type of disability.  </t>
  </si>
  <si>
    <t>General program</t>
  </si>
  <si>
    <t>Engineering, manufacturing and construction</t>
  </si>
  <si>
    <t>No Education</t>
  </si>
  <si>
    <t xml:space="preserve">   Employed</t>
  </si>
  <si>
    <t xml:space="preserve">  Unemployed</t>
  </si>
  <si>
    <t xml:space="preserve">  Time-related underemployed</t>
  </si>
  <si>
    <t xml:space="preserve">  Potential labour force</t>
  </si>
  <si>
    <t>Agriculture</t>
  </si>
  <si>
    <t>Health and welfare</t>
  </si>
  <si>
    <t>Services</t>
  </si>
  <si>
    <t>Social sciences, business and law</t>
  </si>
  <si>
    <t>Humanities and arts</t>
  </si>
  <si>
    <t>Science</t>
  </si>
  <si>
    <t>Own-account worker</t>
  </si>
  <si>
    <t>Member of cooperative</t>
  </si>
  <si>
    <t>Contributing family worker</t>
  </si>
  <si>
    <t>Other</t>
  </si>
  <si>
    <t xml:space="preserve">Youth employment and unemployment </t>
  </si>
  <si>
    <t>16-24</t>
  </si>
  <si>
    <t>16-30</t>
  </si>
  <si>
    <t>Employment in the informal economy</t>
  </si>
  <si>
    <t>Average monthly cash income from employment of employees at main job by sex, age group, level of educational attainment,occupation group and urban/rural area, August 20146</t>
  </si>
  <si>
    <t>Income from employment</t>
  </si>
  <si>
    <t>Person in own-use production work</t>
  </si>
  <si>
    <t>Formal sector</t>
  </si>
  <si>
    <t>- Employee</t>
  </si>
  <si>
    <t>- Employer</t>
  </si>
  <si>
    <t>- Own-account worker</t>
  </si>
  <si>
    <t>- Member of cooperative</t>
  </si>
  <si>
    <t>- Contributing family worker</t>
  </si>
  <si>
    <t>- Other</t>
  </si>
  <si>
    <t>Informal sector</t>
  </si>
  <si>
    <t>Permanent (without a known limited duration)</t>
  </si>
  <si>
    <t xml:space="preserve">Temporary contract </t>
  </si>
  <si>
    <t>- Day</t>
  </si>
  <si>
    <t>- Week</t>
  </si>
  <si>
    <t>- Month</t>
  </si>
  <si>
    <t>- Less than one year</t>
  </si>
  <si>
    <t>- One year or more</t>
  </si>
  <si>
    <t>Province Summary</t>
  </si>
  <si>
    <t xml:space="preserve">Migration </t>
  </si>
  <si>
    <t>Labour underutilisation</t>
  </si>
  <si>
    <t>Total migrants (16+ yrs)</t>
  </si>
  <si>
    <t>Internal migrants (16+ yrs)</t>
  </si>
  <si>
    <t>International migrants (16+ yrs)</t>
  </si>
  <si>
    <t>Total migrant workers (employed migrants)</t>
  </si>
  <si>
    <t>Population 16 years old and over</t>
  </si>
  <si>
    <t>Labour force</t>
  </si>
  <si>
    <t>Outside labour force</t>
  </si>
  <si>
    <t>Labour underutilization</t>
  </si>
  <si>
    <t>Labour force participation rate</t>
  </si>
  <si>
    <t>Employment-to-population ratio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</si>
  <si>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</si>
  <si>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</si>
  <si>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</si>
  <si>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</si>
  <si>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Youth unemployment rate (16-24 yrs)</t>
  </si>
  <si>
    <t>Unemployment rate of young people (16-30 yrs)</t>
  </si>
  <si>
    <t>Median monthly cash earnings of employees at main job</t>
  </si>
  <si>
    <t>Registering with or contacting public or private employment services</t>
  </si>
  <si>
    <t>Placing or answering newspaper or online job advertisements</t>
  </si>
  <si>
    <t>Parents</t>
  </si>
  <si>
    <t>Child</t>
  </si>
  <si>
    <t>Other family members</t>
  </si>
  <si>
    <t>Pension</t>
  </si>
  <si>
    <t>Own production</t>
  </si>
  <si>
    <t>Assistance received [VUP]</t>
  </si>
  <si>
    <t>Assistance received [FARG]</t>
  </si>
  <si>
    <t>Assistance received [Church, Other NGO]</t>
  </si>
  <si>
    <t>Assistance from friends</t>
  </si>
  <si>
    <t xml:space="preserve"> Revenue from own property/savings</t>
  </si>
  <si>
    <t>Past work</t>
  </si>
  <si>
    <t>Scholarship</t>
  </si>
  <si>
    <t>Husband/wife</t>
  </si>
  <si>
    <t>Collecting firewood for the household including travel time</t>
  </si>
  <si>
    <t>Fetching water for the household, including travel time</t>
  </si>
  <si>
    <t>Constructing your dwelling, making major repairs on it, farm buildings, private roads, or wells</t>
  </si>
  <si>
    <t xml:space="preserve">Manufacturing household goods for own or family use </t>
  </si>
  <si>
    <t>Doing household chores including shopping, preparing meals</t>
  </si>
  <si>
    <t>Searching for fodder or grazing for the household’s animals</t>
  </si>
  <si>
    <t>Looking after children and elderly</t>
  </si>
  <si>
    <t>16-24 yrs</t>
  </si>
  <si>
    <t>25-34 yrs</t>
  </si>
  <si>
    <t>35-54 yrs</t>
  </si>
  <si>
    <t>55-64 yrs</t>
  </si>
  <si>
    <t>65-74 yrs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</si>
  <si>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</si>
  <si>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</si>
  <si>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</si>
  <si>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</si>
  <si>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</si>
  <si>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</si>
  <si>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</si>
  <si>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</si>
  <si>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</si>
  <si>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</si>
  <si>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</si>
  <si>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</si>
  <si>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</si>
  <si>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</si>
  <si>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</si>
  <si>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</si>
  <si>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</si>
  <si>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</si>
  <si>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</si>
  <si>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</si>
  <si>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</si>
  <si>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</si>
  <si>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</si>
  <si>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</si>
  <si>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</si>
  <si>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</si>
  <si>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</si>
  <si>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</si>
  <si>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</si>
  <si>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</si>
  <si>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Place of usual residence</t>
  </si>
  <si>
    <t>prior to migration</t>
  </si>
  <si>
    <t>16+ yrs</t>
  </si>
  <si>
    <t>Outside</t>
  </si>
  <si>
    <t>labour force</t>
  </si>
  <si>
    <t>LFPR</t>
  </si>
  <si>
    <t>Emp-Pop</t>
  </si>
  <si>
    <t>UR</t>
  </si>
  <si>
    <t>Main reason</t>
  </si>
  <si>
    <t>for migration</t>
  </si>
  <si>
    <t>Parents moved</t>
  </si>
  <si>
    <t>To live with relatives</t>
  </si>
  <si>
    <t>To attend school</t>
  </si>
  <si>
    <t>Marriage</t>
  </si>
  <si>
    <t xml:space="preserve"> Family quarrel</t>
  </si>
  <si>
    <t xml:space="preserve"> Divorce</t>
  </si>
  <si>
    <t>New job</t>
  </si>
  <si>
    <t>Job transfer</t>
  </si>
  <si>
    <t>To look for work</t>
  </si>
  <si>
    <t>Looking for land to farm</t>
  </si>
  <si>
    <t>Loss of employment</t>
  </si>
  <si>
    <t xml:space="preserve"> Employment of spouse</t>
  </si>
  <si>
    <t>Coming back in country</t>
  </si>
  <si>
    <t xml:space="preserve"> Other</t>
  </si>
  <si>
    <t>Electricity, gas stream and air condition</t>
  </si>
  <si>
    <t xml:space="preserve">Water supply, gas and remediation services </t>
  </si>
  <si>
    <t xml:space="preserve">Construction </t>
  </si>
  <si>
    <t xml:space="preserve">Accommodation and food services </t>
  </si>
  <si>
    <t xml:space="preserve">Information and communication </t>
  </si>
  <si>
    <t xml:space="preserve"> Financial and insurance activities </t>
  </si>
  <si>
    <t xml:space="preserve">Real estate activities </t>
  </si>
  <si>
    <t xml:space="preserve">Administrative and support activities </t>
  </si>
  <si>
    <t xml:space="preserve">Public administration and defence, compulsory … </t>
  </si>
  <si>
    <t xml:space="preserve">Education </t>
  </si>
  <si>
    <t xml:space="preserve">Human health and social work activities </t>
  </si>
  <si>
    <t xml:space="preserve"> Activities of extraterritorial organizations </t>
  </si>
  <si>
    <t xml:space="preserve">Activities of households as employers </t>
  </si>
  <si>
    <t xml:space="preserve">Other services </t>
  </si>
  <si>
    <t xml:space="preserve">Arts, entertainment and recreation </t>
  </si>
  <si>
    <t xml:space="preserve">Wholesale and retail trade, repair of motor vehicles … </t>
  </si>
  <si>
    <t>Old</t>
  </si>
  <si>
    <t>Total</t>
  </si>
  <si>
    <t>Male</t>
  </si>
  <si>
    <t>Female</t>
  </si>
  <si>
    <t>Urban</t>
  </si>
  <si>
    <t>Rural</t>
  </si>
  <si>
    <t>definition</t>
  </si>
  <si>
    <t>Youth unemployment rate (16-30 yrs)</t>
  </si>
  <si>
    <t>Lower secondary</t>
  </si>
  <si>
    <t>University</t>
  </si>
  <si>
    <t>Not Specified</t>
  </si>
  <si>
    <t>Masonry</t>
  </si>
  <si>
    <t>Automotive technology.</t>
  </si>
  <si>
    <t>Animal health</t>
  </si>
  <si>
    <t>Crop production</t>
  </si>
  <si>
    <t>Forestry</t>
  </si>
  <si>
    <t>Music</t>
  </si>
  <si>
    <t>Painting and decoration</t>
  </si>
  <si>
    <t>Multimedia</t>
  </si>
  <si>
    <t>Networking</t>
  </si>
  <si>
    <t>Industrial electricity</t>
  </si>
  <si>
    <t>Nursery growing</t>
  </si>
  <si>
    <t>Milk processing</t>
  </si>
  <si>
    <t>Livestock</t>
  </si>
  <si>
    <t>House keeping</t>
  </si>
  <si>
    <t>Concrete masonry</t>
  </si>
  <si>
    <t>Leather craft</t>
  </si>
  <si>
    <t>Software Development</t>
  </si>
  <si>
    <t>Agri-Business</t>
  </si>
  <si>
    <t>Manicure and Pedicure</t>
  </si>
  <si>
    <t>Beauty therapy</t>
  </si>
  <si>
    <t>Screen printing</t>
  </si>
  <si>
    <t>Sport and Medical Massage</t>
  </si>
  <si>
    <t>Pottery</t>
  </si>
  <si>
    <t>International organization</t>
  </si>
  <si>
    <t>He/she didn't pay</t>
  </si>
  <si>
    <t>Starting own business</t>
  </si>
  <si>
    <t>Other (specify)</t>
  </si>
  <si>
    <t>65+ yrs</t>
  </si>
  <si>
    <t>Employee</t>
  </si>
  <si>
    <t>Employer (with regular employees)</t>
  </si>
  <si>
    <t>Formal/Informal sector employment</t>
  </si>
  <si>
    <t>Informal sector</t>
  </si>
  <si>
    <t>Formal employment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</si>
  <si>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</si>
  <si>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</si>
  <si>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</si>
  <si>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</si>
  <si>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</si>
  <si>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Other method</t>
  </si>
  <si>
    <t>0-15 yrs</t>
  </si>
  <si>
    <t>-</t>
  </si>
  <si>
    <t>Internal</t>
  </si>
  <si>
    <t>External</t>
  </si>
  <si>
    <t>migrants</t>
  </si>
  <si>
    <t>Indicators</t>
  </si>
  <si>
    <t>Old definition</t>
  </si>
  <si>
    <t>New definition</t>
  </si>
  <si>
    <t xml:space="preserve">Urban  </t>
  </si>
  <si>
    <t xml:space="preserve">Rural </t>
  </si>
  <si>
    <t>OCCUPATION</t>
  </si>
  <si>
    <t>Managers</t>
  </si>
  <si>
    <t>Technician &amp; AP</t>
  </si>
  <si>
    <t>Clarical&amp;support workers</t>
  </si>
  <si>
    <t>Service and sales waorkers</t>
  </si>
  <si>
    <t>Skilled agricultural</t>
  </si>
  <si>
    <t>Craft and related trade workers</t>
  </si>
  <si>
    <t>Plant and machines operators</t>
  </si>
  <si>
    <t xml:space="preserve">Economic activity </t>
  </si>
  <si>
    <t>Household size</t>
  </si>
  <si>
    <t>Total number households</t>
  </si>
  <si>
    <t>Head of household</t>
  </si>
  <si>
    <t>Paricipated in  subsistance agriculture</t>
  </si>
  <si>
    <t>Not particpated in subsistance agriculture</t>
  </si>
  <si>
    <t>10+</t>
  </si>
  <si>
    <t>5-15 yrs</t>
  </si>
  <si>
    <t xml:space="preserve"> </t>
  </si>
  <si>
    <t>Married</t>
  </si>
  <si>
    <t>Divorced/separeted</t>
  </si>
  <si>
    <t>Single</t>
  </si>
  <si>
    <t>Widow/widower</t>
  </si>
  <si>
    <t>ISCO High level</t>
  </si>
  <si>
    <t>Technicians and associate professionals</t>
  </si>
  <si>
    <t>Clerical support workers</t>
  </si>
  <si>
    <t>Skilled agricultural, forestry and fishe</t>
  </si>
  <si>
    <t>Plant and machine operators and assemble</t>
  </si>
  <si>
    <t>Not particpated in subsistance agr</t>
  </si>
  <si>
    <t>Paricipated in subsistance agr.</t>
  </si>
  <si>
    <t>account worker( without regular empl</t>
  </si>
  <si>
    <t>Total own-use production</t>
  </si>
  <si>
    <t>Total number of persons(16+)</t>
  </si>
  <si>
    <t xml:space="preserve">Total </t>
  </si>
  <si>
    <t>Not seeking but available</t>
  </si>
  <si>
    <t>Seeking but not available</t>
  </si>
  <si>
    <t>Neither seeking nor available but want employment</t>
  </si>
  <si>
    <t>Neither seeking nor available who do not want employment</t>
  </si>
  <si>
    <t>Young not in employment nor in education (16-30 yrs)</t>
  </si>
  <si>
    <t>Pupil, student, post graduate</t>
  </si>
  <si>
    <t>age group</t>
  </si>
  <si>
    <t>ISIC High level</t>
  </si>
  <si>
    <t>Quintile1</t>
  </si>
  <si>
    <t>Quintile2</t>
  </si>
  <si>
    <t>Quintile3</t>
  </si>
  <si>
    <t>Quintile4</t>
  </si>
  <si>
    <t>Quintile5</t>
  </si>
  <si>
    <t xml:space="preserve">Table2: Comparison of old and new definition </t>
  </si>
  <si>
    <t>Table 30. Average monthly cash income from employment of employees at main job by sex, age group, level of educational attainment,occupation group and urban/rural area, August 20146</t>
  </si>
  <si>
    <t>Table 31. Median  monthly cash income from employment of employees at main job by sex, age group, level of educational attainment,occupation group and urban/rural area, August 20146</t>
  </si>
  <si>
    <t xml:space="preserve">Comparison of old and new definition </t>
  </si>
  <si>
    <t>Population 16 years old and over who received trade and technical training by sex, place of the training, main sponsor, Outcome of the Traning</t>
  </si>
  <si>
    <t>Employment-to population ratio</t>
  </si>
  <si>
    <t>Technicians and associate professions</t>
  </si>
  <si>
    <t>Median  monthly cash income from employment of employees at main job by sex, age group, level of educational attainment,occupation group area,</t>
  </si>
  <si>
    <t>and urban/rural  August 20146</t>
  </si>
  <si>
    <t>Median</t>
  </si>
  <si>
    <t>Mean</t>
  </si>
  <si>
    <t>Unemployed population 16+</t>
  </si>
  <si>
    <t>- Less than 1 month</t>
  </si>
  <si>
    <t>- 1 month to less than 3 months</t>
  </si>
  <si>
    <t xml:space="preserve">- 3 months to less than 6 months </t>
  </si>
  <si>
    <t>- 6 months to less than 12 months</t>
  </si>
  <si>
    <t xml:space="preserve">- One year to less than 2 years </t>
  </si>
  <si>
    <t>- Two years or more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</si>
  <si>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Details may not add to totals because unemployed persons may be using more than one method of seeking employment during the reference period on jobsearch.  </t>
    </r>
  </si>
  <si>
    <t>Table 43. Time related under employment by age group sex and area of residence</t>
  </si>
  <si>
    <t>Table 44. Time-related underemployed persons by sex, main branch of economic activity and urban-rural areas.</t>
  </si>
  <si>
    <t>Time related under employment by age group sex and area of residence</t>
  </si>
  <si>
    <t>Time-related underemployed persons by sex, main branch of economic activity and urban-rural areas.</t>
  </si>
  <si>
    <t>Population outside the labour force (16+)</t>
  </si>
  <si>
    <t xml:space="preserve">Table 47. Working age population, by reported status of non employment </t>
  </si>
  <si>
    <t xml:space="preserve">Working age population, by reported status of non employment </t>
  </si>
  <si>
    <t>Total children 5-13 years old</t>
  </si>
  <si>
    <t>Not working</t>
  </si>
  <si>
    <t>Total children in urban areas</t>
  </si>
  <si>
    <t>Total children in rural areas</t>
  </si>
  <si>
    <t>Total migrants (16+ yrs)</t>
  </si>
  <si>
    <t>Internal migrants (16+ yrs)</t>
  </si>
  <si>
    <t>International migrants (16+ yrs)</t>
  </si>
  <si>
    <t xml:space="preserve">Professional, scientific and technical activities </t>
  </si>
  <si>
    <t xml:space="preserve">   Unemployed</t>
  </si>
  <si>
    <t xml:space="preserve">   Outside labour force</t>
  </si>
  <si>
    <t>Employed population 16 years old and over</t>
  </si>
  <si>
    <t xml:space="preserve">Financial and insurance activities </t>
  </si>
  <si>
    <t>No level completed</t>
  </si>
  <si>
    <t>Completed general</t>
  </si>
  <si>
    <t>Completed TVET</t>
  </si>
  <si>
    <t xml:space="preserve">Rwanda </t>
  </si>
  <si>
    <t>Attainemnt status of vocation and general trainings</t>
  </si>
  <si>
    <t xml:space="preserve">LFPR </t>
  </si>
  <si>
    <t>Empl/pop ratio</t>
  </si>
  <si>
    <t xml:space="preserve">Unemployment rate </t>
  </si>
  <si>
    <t>Labour underutilisation rate</t>
  </si>
  <si>
    <t xml:space="preserve">No level completed  </t>
  </si>
  <si>
    <t xml:space="preserve">Urban </t>
  </si>
  <si>
    <t xml:space="preserve">Female </t>
  </si>
  <si>
    <t>Working age population</t>
  </si>
  <si>
    <t xml:space="preserve">Employment to population ratio </t>
  </si>
  <si>
    <t>Unemployement rate</t>
  </si>
  <si>
    <t>Youth Unemployment rate</t>
  </si>
  <si>
    <t>NCDs and Palliative Care Community Health</t>
  </si>
  <si>
    <t>Bee Keeping</t>
  </si>
  <si>
    <t>Young Population 16-30yrs</t>
  </si>
  <si>
    <t>Young population 16-30 yrs</t>
  </si>
  <si>
    <t>Young population 16-30 yrs (Male)</t>
  </si>
  <si>
    <t>Young population 16-30 yrs (Female)</t>
  </si>
  <si>
    <t>Young  population 16-30 yrs (Urban)</t>
  </si>
  <si>
    <t>Young population 16-30 yrs (Rural)</t>
  </si>
  <si>
    <t>Outside Rwanda</t>
  </si>
  <si>
    <t>- Burundi</t>
  </si>
  <si>
    <t>- Congo-Kinshasa  DRC</t>
  </si>
  <si>
    <t>- Kenya</t>
  </si>
  <si>
    <t>- Tanzania</t>
  </si>
  <si>
    <t>- Uganda</t>
  </si>
  <si>
    <t>- Rest of Africa</t>
  </si>
  <si>
    <t>- Other country</t>
  </si>
  <si>
    <t>Table 54 Internal and international migrants by labour force status and main reason for migration, RLFS February 2017</t>
  </si>
  <si>
    <t>Employed population by sex, occupation group and urban/rural area, February 2017</t>
  </si>
  <si>
    <t>Employed population by sex, branch of economic activity, and urban/rural area, February 2017</t>
  </si>
  <si>
    <t>Employed population by sex, status in employment, and urban/rural area, February 2017</t>
  </si>
  <si>
    <t>Employees by sex, duration of employment contract at main job and urban/rural area, February 2017</t>
  </si>
  <si>
    <t>Employed population by sex, formal/informal sector employmenmt, status in employment at main job and urban/rural area, February 2017</t>
  </si>
  <si>
    <t>Unemployed population by sex, broad age group and urban/rural area, February 2017</t>
  </si>
  <si>
    <t>Unemployed population by sex, level of educational, and urban/rural area, February 2017</t>
  </si>
  <si>
    <t>Unemployed population(who looked for a job) by sex,method of seeking employment, and urban/rural area, February 2017</t>
  </si>
  <si>
    <t>Unemployed population(who looked for a job) by sex, duration of seeking employment, and urban/rural area, February 2017</t>
  </si>
  <si>
    <t>Population outside the labour force by sex, degree of labour market attachment, and urban/rural area, February 2017</t>
  </si>
  <si>
    <t>Population outside the labour force by sex, main source of livelihood, and urban/rural area, February 2017</t>
  </si>
  <si>
    <t>Migrants by sex, age group, urban/rural area and place of residence prior to migration, RLFS February 2017</t>
  </si>
  <si>
    <t>Internal and international migrants by labour force status, sex, urban/rural area, RLFS February 2017</t>
  </si>
  <si>
    <t>Internal and international migrants by labour force status and main reason for migration, RLFS February 2017</t>
  </si>
  <si>
    <t>Summary labour force indicators, RLFS February 2017(City of Kigali)</t>
  </si>
  <si>
    <t>Summary labour force indicators, RLFS February 2017(South)</t>
  </si>
  <si>
    <t>Summary labour force indicators, RLFS February 2017(West)</t>
  </si>
  <si>
    <t>Summary labour force indicators, RLFS February 2017(North)</t>
  </si>
  <si>
    <t>Summary labour force indicators, RLFS February 2017(East)</t>
  </si>
  <si>
    <t>Employment by sex, urban/rural area and branch of economic activity, RLFS February 2017(City of Kigali)</t>
  </si>
  <si>
    <t>Employment by sex, urban/rural area and branch of economic activity, RLFS February 2017(South)</t>
  </si>
  <si>
    <t>Employment by sex, urban/rural area and branch of economic activity, RLFS February 2017(West)</t>
  </si>
  <si>
    <t>Employment by sex, urban/rural area and branch of economic activity, RLFS February 2017(North)</t>
  </si>
  <si>
    <t>Employment by sex, urban/rural area and branch of economic activity, RLFS February 2017(East)</t>
  </si>
  <si>
    <t>Table 3. Population by sex, age group and urban/rural area, February 2017</t>
  </si>
  <si>
    <t>Table 16. Employed population by sex, age group, and urban/rural area, February 2017</t>
  </si>
  <si>
    <t>Table 17. Employed population by sex, occupation group, and urban/rural area, February 2017</t>
  </si>
  <si>
    <t>Table 19. Employed population by sex, educational attainment, and urban/rural area, February 2017</t>
  </si>
  <si>
    <t>Table 21. Employed population by sex, branch of economic activity, and urban/rural area, February 2017</t>
  </si>
  <si>
    <t>Table 23. Employed population by sex, status in employment, and urban/rural area, February 2017</t>
  </si>
  <si>
    <t>Table25. Employees by sex, duration of employment contract at main job and urban/rural area, February 2017</t>
  </si>
  <si>
    <t>Table 26. Employed population by sex, formal/informal sector employmenmt, status in employment at main job and urban/rural area, February 2017</t>
  </si>
  <si>
    <t>Table 39. Unemployed population by sex, broad age group and urban/rural area, February 2017</t>
  </si>
  <si>
    <t>Table 40. Unemployed population by sex, level of educational, and urban/rural area, February 2017</t>
  </si>
  <si>
    <t>Table 41. Unemployed population(who looked for a job) by sex,method of seeking employment, and urban/rural area, February 2017</t>
  </si>
  <si>
    <t>42. Unemployed population(who looked for a job) by sex, duration of seeking employment, and urban/rural area, February 2017</t>
  </si>
  <si>
    <t>Table 45. Population outside the labour force by sex, degree of labour market attachment, and urban/rural area, February 2017</t>
  </si>
  <si>
    <t>Table 46. Population outside the labour force by sex, main source of livelihood, and urban/rural area, February 2017</t>
  </si>
  <si>
    <t>Table 52. Migrants by sex, age group, urban/rural area and place of residence prior to migration, RLFS February 2017</t>
  </si>
  <si>
    <t>Table 53. Internal and international migrants by labour force status, sex, urban/rural area, RLFS February 2017</t>
  </si>
  <si>
    <t>Table 56. Summary labour force indicators, RLFS February 2017(City of Kigali)</t>
  </si>
  <si>
    <t>Table 57. Summary labour force indicators, RLFS February 2017(South province)</t>
  </si>
  <si>
    <t>Table 58. Summary labour force indicators, RLFS February 2017(West province)</t>
  </si>
  <si>
    <t>Table 59. Summary labour force indicators, RLFS February 2017(North province)</t>
  </si>
  <si>
    <t>Table 60. Summary labour force indicators, RLFS February 2017(East province)</t>
  </si>
  <si>
    <t>Table 61. Employment by sex, urban/rural area and branch of economic activity, RLFS February 2017(City of Kigali)</t>
  </si>
  <si>
    <t>Table 62. Employment by sex, urban/rural area and branch of economic activity, RLFS February 2017(South province)</t>
  </si>
  <si>
    <t>Table 63. Employment by sex, urban/rural area and branch of economic activity, RLFS February 2017(West province)</t>
  </si>
  <si>
    <t>Table 64 Employment by sex, urban/rural area and branch of economic activity, RLFS February 2017(North province)</t>
  </si>
  <si>
    <t>Table 65. Employment by sex, urban/rural area and branch of economic activity, RLFS February 2017(East province)</t>
  </si>
  <si>
    <t>Summary labour force indicators, February 2017</t>
  </si>
  <si>
    <t>Households by household size, sex of head of household, urban/rural area, February 2017</t>
  </si>
  <si>
    <t>Population 16 years old and over  by education status and urban/rural area, February 2017</t>
  </si>
  <si>
    <t>Population 16 years old and over by sex, level of educational attainment and urban/rural area, February 2017</t>
  </si>
  <si>
    <t>Population 16 years old and over with respective field of education by sex, urban/rural area, February 2017</t>
  </si>
  <si>
    <t>Population 16 years old and over in trade or training courses by sex, duration of training, and urban/rural area, February 2017</t>
  </si>
  <si>
    <t>and urban/rural area, February 2017</t>
  </si>
  <si>
    <t>Population 16 years old and over by labour force status, sex, age group, and urban/rural area, February 2017</t>
  </si>
  <si>
    <t>Population 16 years old and over by labour force status, sex, educational attainment, and urban/rural area, February 2017</t>
  </si>
  <si>
    <t>Population 16 years old and over by labour force status, sex, marital status, and urban/rural area, February 2017</t>
  </si>
  <si>
    <t>Employed population by sex, age group, and urban/rural area, February 2017</t>
  </si>
  <si>
    <t>Employed population by sex, education status, and urban/rural area, February 2017</t>
  </si>
  <si>
    <t>Employed population by sex, level of educational attainment, and urban/rural area, February 2017</t>
  </si>
  <si>
    <t>Employed population by sex, occupation group and level of educational attainment, February 2017</t>
  </si>
  <si>
    <t>Employed population by sex, branch of economic activity and level of educational attainment, February 2017</t>
  </si>
  <si>
    <t>Employed population by sex, hours usually worked per week at all jobs, and urban/rural area, February 2017</t>
  </si>
  <si>
    <t>Formal and informal employment by sex, branch of economic activity, February 2017</t>
  </si>
  <si>
    <t>Formal and informal Sector by sex, branch of economic activity, February 2017</t>
  </si>
  <si>
    <t>Average number of hours usually worked per week at main job by sex, branch of economic activity, urban/rural area February 2017</t>
  </si>
  <si>
    <t>Size distribution of monthly cash income from employment of employees at main job by sex and urban/rural area, February 2017</t>
  </si>
  <si>
    <t>Median/Mean cash income from employment of employees at main job by Quintiles sex and urban/rural area, February 2017</t>
  </si>
  <si>
    <t>Youth  and young Population by sex, and residential area,February 2017</t>
  </si>
  <si>
    <t>Youth population 16–30 years old by sex, level of educational attainment, labour force status and urban/rural area, February 2017</t>
  </si>
  <si>
    <t>Youth Unemployed by sex, duration of seeking employment, and urban/rural area, February 2017</t>
  </si>
  <si>
    <t>Young Unemployed by sex, duration of seeking employment, and urban/rural area, February 2017</t>
  </si>
  <si>
    <t>Youth not in employment and not currently in education or training by sex, age group, and urban/rural area, February 2017</t>
  </si>
  <si>
    <t>Average time spent in own-use production work by sex, type of own-use production and urban/rural area, February 2017</t>
  </si>
  <si>
    <t>Average time spent per week on own-use production of goods of working age population by sex, age group, employment status and urban/rural area, February 2017</t>
  </si>
  <si>
    <t>Children 5-13 years old by sex, school attendance, current work status,  and urban/rural area, February 2017</t>
  </si>
  <si>
    <t>Migrant workers by sex, urban/rural area, prior place of residence and branch of economic activity, RLFS February 2017</t>
  </si>
  <si>
    <t>Table 1. Summary labour force indicators, February 2017</t>
  </si>
  <si>
    <t>Table 4. Households by household size, sex of head of household and urban/rural area, February 2017</t>
  </si>
  <si>
    <t>Table 7:  Population 16 years old and over by education status and urban/rural area, February 2017</t>
  </si>
  <si>
    <t>Table 8: Population 16 years old and over by sex, level of educational attainment and urban/rural area, February 2017</t>
  </si>
  <si>
    <t>Table 9: Population 16 years old and over with respective field of education by sex, urban/rural area, February 2017</t>
  </si>
  <si>
    <t>Table 12: Population 16 years old and over who received trade and technical training by sex, place of the training, main sponsor, Outcome of the Traning and urban/rural area, February 2017</t>
  </si>
  <si>
    <t>Table 13. Population 16 years old and over by labour force status, sex, age group, and urban/rural area, February 2017</t>
  </si>
  <si>
    <t>Table 14. Population 16 years old and over by labour force status, sex, educational attainment, and urban/rural area, February 2017</t>
  </si>
  <si>
    <t>Table 15. Population 16 years old and over by labour force status, sex, marital status, and urban/rural area, February 2017</t>
  </si>
  <si>
    <t>Table 18. Employed population by sex, current education attendance, and urban/rural area, February 2017</t>
  </si>
  <si>
    <t>Table 20. Employed population by sex, occupation group and level of educational attainment, February 2017</t>
  </si>
  <si>
    <t>Table 22. Employed population by sex, branch of economic activity and level of educational attainment, February 2017</t>
  </si>
  <si>
    <t>Table 24. Employed population by sex, hours usually worked per week at all jobs, and urban/rural area, February 2017</t>
  </si>
  <si>
    <t>Table 27. Formal and informal employment by sex, branch of economic activity, February 2017</t>
  </si>
  <si>
    <t>Table 28. Formal and informal Sector by sex, branch of economic activity, February 2017</t>
  </si>
  <si>
    <t>Table 29. Average number of hours usually worked per week at main job by sex, branch of economic activity, urban/rural area February 2017</t>
  </si>
  <si>
    <t>Table 32.  Size distribution of monthly cash income from employment of employees at main job by sex and urban/rural area, February 2017</t>
  </si>
  <si>
    <t>Table 33.  Median/Mean cash income from employment of employees at main job by Quintiles sex and urban/rural area, February 2017</t>
  </si>
  <si>
    <t>Table 36. Youth Unemployed by sex, duration of seeking employment, and urban/rural area, February 2017</t>
  </si>
  <si>
    <t>Table 37 . Young Unemployed by sex, duration of seeking employment, and urban/rural area, February 2017</t>
  </si>
  <si>
    <t>Table 38.Youth not in employment and not currently in education or training by sex, age group, and urban/rural area, February 2017</t>
  </si>
  <si>
    <t>Table 48. Average time spent in own-use production work by sex, type of own-use production and urban/rural area, February 2017</t>
  </si>
  <si>
    <t>Table 49. Average time spent per week on own-use production of goods of working age population by sex, age group, employment status, and urban/rural area, February 2017</t>
  </si>
  <si>
    <t>Table 55. Migrant workers by sex, urban/rural area, prior place of residence and branch of economic activity, RLFS February 2017</t>
  </si>
  <si>
    <t>Population by sex, age group and urban./rural area, February 2017</t>
  </si>
  <si>
    <t>Disabled persons by sex, age group, urban/rural area and type of disability, RLFS February 2017</t>
  </si>
  <si>
    <t>Disabled working age persons by labour force status and type of disability, RLFS February 2017</t>
  </si>
  <si>
    <t>Table 5. Disabled persons by sex, age group, urban/rural area and type of disability, RLFS February 2017</t>
  </si>
  <si>
    <t>Table 6. Disabled working age persons by labour force status and type of disability, RLFS February 2017</t>
  </si>
  <si>
    <t>Table 50. Average time spent per week on own-use provision of services of working age population by sex, age group and urban/rural area,  February 2017</t>
  </si>
  <si>
    <t>Average time spent per week on own-use provision of services of working age population by sex, age group, employment status and urban/rural area,  February 2017</t>
  </si>
  <si>
    <t>Time related underemployment rate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</si>
  <si>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</si>
  <si>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</si>
  <si>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</si>
  <si>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</si>
  <si>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</si>
  <si>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</si>
  <si>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Employment-to-population ratio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</si>
  <si>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</si>
  <si>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</si>
  <si>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</si>
  <si>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</si>
  <si>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Median total monthly earnings at main job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</si>
  <si>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</si>
  <si>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</si>
  <si>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</si>
  <si>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</si>
  <si>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</si>
  <si>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</si>
  <si>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</si>
  <si>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</si>
  <si>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</si>
  <si>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</si>
  <si>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</si>
  <si>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</si>
  <si>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</si>
  <si>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</si>
  <si>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</si>
  <si>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</si>
  <si>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22. Civil construction</t>
  </si>
  <si>
    <t>Table 10: Population 16 years old and over in trade/attended or training courses by sex, duration of training, and urban/rural area, February 2017</t>
  </si>
  <si>
    <t>Table 11: Population 16 years old in/attended trade and technical training  by sex, technical skills, and urban/rural area, February 2017</t>
  </si>
  <si>
    <t xml:space="preserve">Population 16 yrs and over (Rural) </t>
  </si>
  <si>
    <t>Informal sector out of agriculture</t>
  </si>
  <si>
    <t>Formal sector out of agriculture</t>
  </si>
  <si>
    <t>Employed population 16+ in formal nd informal sector</t>
  </si>
  <si>
    <t xml:space="preserve">Total employees/paid apprentices 16 + </t>
  </si>
  <si>
    <t xml:space="preserve">Not stated </t>
  </si>
  <si>
    <t>Table 35. Young population 16–30 years old by sex, level of educational attainment, labour force status and urban/rural area, February 2017</t>
  </si>
  <si>
    <t>Table 34. Youth and Young Population by sex, and residential area,February 2017</t>
  </si>
  <si>
    <t>Unemployed populationn who looked for a job</t>
  </si>
  <si>
    <t>Performing a job such as unpaid work in a family  business or apprenticeship or</t>
  </si>
  <si>
    <t>Retirement or early retirement or given up business activity</t>
  </si>
  <si>
    <t>Permanently unable to work due to longstanding  health problems</t>
  </si>
  <si>
    <t>In compulsory military or civilian service</t>
  </si>
  <si>
    <t>Person fulfilling domestic task in own household</t>
  </si>
  <si>
    <t>Finish school,waiting for results</t>
  </si>
  <si>
    <t>other status,Specify</t>
  </si>
  <si>
    <t>Table 51. Children 5-17 years old by sex, school attendance, current work status and urban/rural area, February 2017</t>
  </si>
  <si>
    <t>agriculture forestry and fishing</t>
  </si>
  <si>
    <t>mining and quarrying</t>
  </si>
  <si>
    <t>manufacturing</t>
  </si>
  <si>
    <t>electricity gas stream and air conditioning supply</t>
  </si>
  <si>
    <t>water supply, gas and remediation services</t>
  </si>
  <si>
    <t>construction</t>
  </si>
  <si>
    <t>whole sale and retail trade; repair of motor vehicles and motorcycles</t>
  </si>
  <si>
    <t>transportationa and storage</t>
  </si>
  <si>
    <t>accommodation and food services activities</t>
  </si>
  <si>
    <t>financial and insurance activities</t>
  </si>
  <si>
    <t>real estate activities</t>
  </si>
  <si>
    <t>professional, scientific and technical activities</t>
  </si>
  <si>
    <t>administrative and support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</si>
  <si>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</si>
  <si>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</si>
  <si>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</si>
  <si>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</si>
  <si>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services</t>
  </si>
  <si>
    <t>activities of households as employers</t>
  </si>
  <si>
    <t>activities of extraterritorial organizations and bodies</t>
  </si>
  <si>
    <t>information and communication</t>
  </si>
  <si>
    <t xml:space="preserve">Table 66: Labour market indicators and educational type (general and Technical) </t>
  </si>
  <si>
    <t xml:space="preserve">Table 67: Labour market indicators by attained level of education by those who completed TVET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</si>
</sst>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0"/>
    <numFmt numFmtId="166" formatCode="_(* #,##0_);_(* \(#,##0\);_(* &quot;-&quot;??_);_(@_)"/>
    <numFmt numFmtId="167" formatCode="#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"/>
    <numFmt numFmtId="174" formatCode="###0.00"/>
    <numFmt numFmtId="175" formatCode="####.00"/>
    <numFmt numFmtId="176" formatCode="_(* #,##0.0_);_(* \(#,##0.0\);_(* &quot;-&quot;??_);_(@_)"/>
    <numFmt numFmtId="177" formatCode="###0.0%"/>
    <numFmt numFmtId="178" formatCode="####.0%"/>
    <numFmt numFmtId="179" formatCode="#,##0.0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[$-409]dddd\,\ mmmm\ dd\,\ yyyy"/>
    <numFmt numFmtId="187" formatCode="[$-409]h:mm:ss\ AM/PM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9"/>
      <color indexed="8"/>
      <name val="Times New Roman"/>
      <family val="1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.5"/>
      <name val="Verdana"/>
      <family val="2"/>
    </font>
    <font>
      <sz val="11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22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/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33" borderId="0" xfId="42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66" fontId="1" fillId="0" borderId="0" xfId="42" applyNumberFormat="1" applyFont="1" applyBorder="1" applyAlignment="1">
      <alignment horizontal="right" vertical="top"/>
    </xf>
    <xf numFmtId="165" fontId="1" fillId="0" borderId="0" xfId="71" applyNumberFormat="1" applyFont="1" applyBorder="1" applyAlignment="1">
      <alignment horizontal="right" vertical="top"/>
      <protection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14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4" fillId="0" borderId="0" xfId="61" applyFont="1" applyBorder="1" applyAlignment="1">
      <alignment horizontal="left" vertical="top" wrapText="1"/>
      <protection/>
    </xf>
    <xf numFmtId="0" fontId="1" fillId="0" borderId="0" xfId="61" applyFont="1" applyBorder="1" applyAlignment="1">
      <alignment horizontal="left" vertical="top" wrapText="1"/>
      <protection/>
    </xf>
    <xf numFmtId="0" fontId="62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4" fillId="34" borderId="0" xfId="60" applyFont="1" applyFill="1" applyBorder="1" applyAlignment="1">
      <alignment horizontal="left" vertical="top" wrapText="1"/>
      <protection/>
    </xf>
    <xf numFmtId="0" fontId="14" fillId="35" borderId="0" xfId="63" applyFont="1" applyFill="1" applyBorder="1" applyAlignment="1">
      <alignment wrapText="1"/>
      <protection/>
    </xf>
    <xf numFmtId="0" fontId="14" fillId="0" borderId="0" xfId="63" applyFont="1" applyBorder="1" applyAlignment="1">
      <alignment horizontal="left" vertical="top" wrapText="1"/>
      <protection/>
    </xf>
    <xf numFmtId="0" fontId="1" fillId="0" borderId="0" xfId="63" applyFont="1" applyBorder="1" applyAlignment="1">
      <alignment horizontal="left" vertical="top" wrapText="1"/>
      <protection/>
    </xf>
    <xf numFmtId="0" fontId="14" fillId="35" borderId="0" xfId="63" applyFont="1" applyFill="1" applyBorder="1" applyAlignment="1">
      <alignment horizontal="left" vertical="top" wrapText="1"/>
      <protection/>
    </xf>
    <xf numFmtId="165" fontId="1" fillId="35" borderId="0" xfId="63" applyNumberFormat="1" applyFont="1" applyFill="1" applyBorder="1" applyAlignment="1">
      <alignment horizontal="right" vertical="top"/>
      <protection/>
    </xf>
    <xf numFmtId="165" fontId="1" fillId="34" borderId="0" xfId="70" applyNumberFormat="1" applyFont="1" applyFill="1" applyBorder="1" applyAlignment="1">
      <alignment horizontal="right" vertical="top"/>
      <protection/>
    </xf>
    <xf numFmtId="0" fontId="0" fillId="34" borderId="0" xfId="0" applyFont="1" applyFill="1" applyAlignment="1">
      <alignment/>
    </xf>
    <xf numFmtId="1" fontId="0" fillId="34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165" fontId="1" fillId="34" borderId="0" xfId="71" applyNumberFormat="1" applyFont="1" applyFill="1" applyBorder="1" applyAlignment="1">
      <alignment horizontal="right" vertical="top"/>
      <protection/>
    </xf>
    <xf numFmtId="0" fontId="64" fillId="0" borderId="0" xfId="0" applyFont="1" applyAlignment="1">
      <alignment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34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40" fillId="35" borderId="0" xfId="58" applyFont="1" applyFill="1" applyBorder="1" applyAlignment="1">
      <alignment horizontal="left"/>
      <protection/>
    </xf>
    <xf numFmtId="0" fontId="64" fillId="35" borderId="0" xfId="0" applyFont="1" applyFill="1" applyAlignment="1">
      <alignment/>
    </xf>
    <xf numFmtId="0" fontId="15" fillId="35" borderId="0" xfId="64" applyFont="1" applyFill="1" applyBorder="1" applyAlignment="1">
      <alignment wrapText="1"/>
      <protection/>
    </xf>
    <xf numFmtId="0" fontId="41" fillId="35" borderId="0" xfId="0" applyFont="1" applyFill="1" applyAlignment="1">
      <alignment/>
    </xf>
    <xf numFmtId="0" fontId="64" fillId="35" borderId="0" xfId="0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 wrapText="1"/>
    </xf>
    <xf numFmtId="1" fontId="64" fillId="0" borderId="0" xfId="0" applyNumberFormat="1" applyFont="1" applyAlignment="1">
      <alignment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1" fillId="35" borderId="0" xfId="63" applyFont="1" applyFill="1" applyBorder="1" applyAlignment="1">
      <alignment wrapText="1"/>
      <protection/>
    </xf>
    <xf numFmtId="0" fontId="15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11" fillId="0" borderId="0" xfId="53" applyFont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8" fillId="36" borderId="0" xfId="58" applyFont="1" applyFill="1" applyBorder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10" fillId="0" borderId="0" xfId="58" applyFont="1" applyFill="1" applyBorder="1" applyAlignment="1">
      <alignment horizontal="left"/>
      <protection/>
    </xf>
    <xf numFmtId="0" fontId="12" fillId="36" borderId="0" xfId="58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left"/>
    </xf>
    <xf numFmtId="0" fontId="10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/>
    </xf>
    <xf numFmtId="0" fontId="65" fillId="35" borderId="0" xfId="0" applyFont="1" applyFill="1" applyBorder="1" applyAlignment="1">
      <alignment/>
    </xf>
    <xf numFmtId="0" fontId="45" fillId="0" borderId="0" xfId="0" applyFont="1" applyAlignment="1">
      <alignment/>
    </xf>
    <xf numFmtId="0" fontId="14" fillId="0" borderId="0" xfId="0" applyFont="1" applyAlignment="1">
      <alignment/>
    </xf>
    <xf numFmtId="0" fontId="2" fillId="34" borderId="0" xfId="0" applyFont="1" applyFill="1" applyAlignment="1">
      <alignment horizontal="left" wrapText="1"/>
    </xf>
    <xf numFmtId="0" fontId="0" fillId="0" borderId="0" xfId="0" applyAlignment="1">
      <alignment/>
    </xf>
    <xf numFmtId="0" fontId="14" fillId="34" borderId="0" xfId="62" applyFont="1" applyFill="1" applyBorder="1" applyAlignment="1">
      <alignment wrapText="1"/>
      <protection/>
    </xf>
    <xf numFmtId="0" fontId="66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62" fillId="33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46" fillId="0" borderId="10" xfId="58" applyFont="1" applyFill="1" applyBorder="1" applyAlignment="1">
      <alignment horizontal="left"/>
      <protection/>
    </xf>
    <xf numFmtId="0" fontId="62" fillId="35" borderId="0" xfId="0" applyFont="1" applyFill="1" applyAlignment="1">
      <alignment/>
    </xf>
    <xf numFmtId="0" fontId="14" fillId="35" borderId="0" xfId="64" applyFont="1" applyFill="1" applyBorder="1" applyAlignment="1">
      <alignment horizontal="center" wrapText="1"/>
      <protection/>
    </xf>
    <xf numFmtId="0" fontId="14" fillId="35" borderId="0" xfId="64" applyFont="1" applyFill="1" applyBorder="1" applyAlignment="1">
      <alignment horizontal="center"/>
      <protection/>
    </xf>
    <xf numFmtId="0" fontId="14" fillId="0" borderId="0" xfId="64" applyFont="1" applyBorder="1" applyAlignment="1">
      <alignment wrapText="1"/>
      <protection/>
    </xf>
    <xf numFmtId="165" fontId="14" fillId="0" borderId="0" xfId="64" applyNumberFormat="1" applyFont="1" applyBorder="1" applyAlignment="1">
      <alignment horizontal="center" wrapText="1"/>
      <protection/>
    </xf>
    <xf numFmtId="0" fontId="1" fillId="0" borderId="0" xfId="64" applyFont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8" fillId="36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8" fillId="0" borderId="0" xfId="58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8" fillId="36" borderId="0" xfId="58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7" fillId="0" borderId="0" xfId="67" applyFont="1" applyBorder="1" applyAlignment="1">
      <alignment horizontal="left" vertical="top" wrapText="1"/>
      <protection/>
    </xf>
    <xf numFmtId="165" fontId="7" fillId="0" borderId="0" xfId="64" applyNumberFormat="1" applyFont="1" applyBorder="1" applyAlignment="1">
      <alignment horizontal="right" vertical="top"/>
      <protection/>
    </xf>
    <xf numFmtId="165" fontId="0" fillId="0" borderId="0" xfId="0" applyNumberFormat="1" applyFont="1" applyBorder="1" applyAlignment="1">
      <alignment/>
    </xf>
    <xf numFmtId="0" fontId="7" fillId="0" borderId="0" xfId="68" applyFont="1" applyBorder="1" applyAlignment="1">
      <alignment horizontal="left" vertical="top" wrapText="1"/>
      <protection/>
    </xf>
    <xf numFmtId="164" fontId="38" fillId="0" borderId="0" xfId="0" applyNumberFormat="1" applyFont="1" applyBorder="1" applyAlignment="1">
      <alignment/>
    </xf>
    <xf numFmtId="166" fontId="0" fillId="33" borderId="0" xfId="42" applyNumberFormat="1" applyFont="1" applyFill="1" applyBorder="1" applyAlignment="1">
      <alignment/>
    </xf>
    <xf numFmtId="0" fontId="7" fillId="0" borderId="0" xfId="74" applyFont="1" applyBorder="1" applyAlignment="1">
      <alignment horizontal="left" vertical="top" wrapText="1"/>
      <protection/>
    </xf>
    <xf numFmtId="0" fontId="6" fillId="0" borderId="0" xfId="74">
      <alignment/>
      <protection/>
    </xf>
    <xf numFmtId="0" fontId="7" fillId="0" borderId="0" xfId="76" applyFont="1" applyBorder="1" applyAlignment="1">
      <alignment horizontal="left" vertical="top" wrapText="1"/>
      <protection/>
    </xf>
    <xf numFmtId="0" fontId="15" fillId="0" borderId="0" xfId="64" applyFont="1" applyFill="1" applyBorder="1" applyAlignment="1">
      <alignment wrapText="1"/>
      <protection/>
    </xf>
    <xf numFmtId="3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165" fontId="7" fillId="0" borderId="0" xfId="72" applyNumberFormat="1" applyFont="1" applyBorder="1" applyAlignment="1">
      <alignment horizontal="right" vertical="top"/>
      <protection/>
    </xf>
    <xf numFmtId="3" fontId="62" fillId="0" borderId="0" xfId="0" applyNumberFormat="1" applyFont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168" fontId="0" fillId="0" borderId="0" xfId="0" applyNumberFormat="1" applyAlignment="1">
      <alignment/>
    </xf>
    <xf numFmtId="0" fontId="46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4" fontId="0" fillId="0" borderId="0" xfId="90" applyNumberFormat="1" applyFont="1" applyAlignment="1">
      <alignment/>
    </xf>
    <xf numFmtId="164" fontId="0" fillId="0" borderId="0" xfId="9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0" xfId="75" applyFont="1" applyBorder="1" applyAlignment="1">
      <alignment horizontal="left" vertical="top" wrapText="1"/>
      <protection/>
    </xf>
    <xf numFmtId="0" fontId="0" fillId="33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86" applyFont="1" applyBorder="1" applyAlignment="1">
      <alignment horizontal="left" vertical="top" wrapText="1"/>
      <protection/>
    </xf>
    <xf numFmtId="168" fontId="0" fillId="34" borderId="0" xfId="0" applyNumberFormat="1" applyFill="1" applyBorder="1" applyAlignment="1">
      <alignment/>
    </xf>
    <xf numFmtId="0" fontId="62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14" fillId="0" borderId="0" xfId="59" applyFont="1" applyBorder="1" applyAlignment="1">
      <alignment horizontal="left" vertical="top" wrapText="1"/>
      <protection/>
    </xf>
    <xf numFmtId="0" fontId="1" fillId="0" borderId="0" xfId="59" applyFont="1" applyBorder="1" applyAlignment="1">
      <alignment horizontal="left" vertical="top" wrapText="1"/>
      <protection/>
    </xf>
    <xf numFmtId="0" fontId="45" fillId="0" borderId="0" xfId="0" applyFont="1" applyBorder="1" applyAlignment="1">
      <alignment/>
    </xf>
    <xf numFmtId="0" fontId="15" fillId="34" borderId="0" xfId="60" applyFont="1" applyFill="1" applyBorder="1" applyAlignment="1">
      <alignment wrapText="1"/>
      <protection/>
    </xf>
    <xf numFmtId="0" fontId="1" fillId="34" borderId="0" xfId="60" applyFont="1" applyFill="1" applyBorder="1" applyAlignment="1">
      <alignment wrapText="1"/>
      <protection/>
    </xf>
    <xf numFmtId="0" fontId="1" fillId="34" borderId="0" xfId="60" applyFont="1" applyFill="1" applyBorder="1" applyAlignment="1">
      <alignment horizontal="center" wrapText="1"/>
      <protection/>
    </xf>
    <xf numFmtId="0" fontId="1" fillId="34" borderId="0" xfId="60" applyFont="1" applyFill="1" applyBorder="1" applyAlignment="1">
      <alignment horizontal="center"/>
      <protection/>
    </xf>
    <xf numFmtId="0" fontId="0" fillId="34" borderId="0" xfId="0" applyFont="1" applyFill="1" applyBorder="1" applyAlignment="1">
      <alignment horizontal="center"/>
    </xf>
    <xf numFmtId="0" fontId="1" fillId="34" borderId="0" xfId="85" applyFont="1" applyFill="1" applyBorder="1" applyAlignment="1">
      <alignment horizontal="center" wrapText="1"/>
      <protection/>
    </xf>
    <xf numFmtId="0" fontId="1" fillId="34" borderId="0" xfId="85" applyFont="1" applyFill="1" applyBorder="1" applyAlignment="1">
      <alignment horizontal="center"/>
      <protection/>
    </xf>
    <xf numFmtId="0" fontId="1" fillId="34" borderId="0" xfId="62" applyFont="1" applyFill="1" applyBorder="1" applyAlignment="1">
      <alignment wrapText="1"/>
      <protection/>
    </xf>
    <xf numFmtId="0" fontId="1" fillId="34" borderId="0" xfId="62" applyFont="1" applyFill="1" applyBorder="1" applyAlignment="1">
      <alignment horizontal="center" wrapText="1"/>
      <protection/>
    </xf>
    <xf numFmtId="0" fontId="1" fillId="34" borderId="0" xfId="6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66" applyFont="1" applyBorder="1" applyAlignment="1">
      <alignment horizontal="left" vertical="top" wrapText="1"/>
      <protection/>
    </xf>
    <xf numFmtId="165" fontId="1" fillId="0" borderId="0" xfId="66" applyNumberFormat="1" applyFont="1" applyBorder="1" applyAlignment="1">
      <alignment horizontal="right" vertical="top"/>
      <protection/>
    </xf>
    <xf numFmtId="0" fontId="1" fillId="35" borderId="0" xfId="63" applyFont="1" applyFill="1" applyBorder="1" applyAlignment="1">
      <alignment wrapText="1"/>
      <protection/>
    </xf>
    <xf numFmtId="0" fontId="7" fillId="0" borderId="0" xfId="69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73" applyNumberFormat="1" applyFont="1" applyBorder="1" applyAlignment="1">
      <alignment horizontal="right" vertical="top"/>
      <protection/>
    </xf>
    <xf numFmtId="0" fontId="1" fillId="33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7" fillId="34" borderId="0" xfId="74" applyFont="1" applyFill="1" applyBorder="1" applyAlignment="1">
      <alignment horizontal="left" vertical="top" wrapText="1"/>
      <protection/>
    </xf>
    <xf numFmtId="0" fontId="1" fillId="0" borderId="0" xfId="74" applyFont="1" applyBorder="1" applyAlignment="1">
      <alignment horizontal="left" vertical="top" wrapText="1"/>
      <protection/>
    </xf>
    <xf numFmtId="0" fontId="7" fillId="0" borderId="0" xfId="75" applyFont="1" applyBorder="1" applyAlignment="1">
      <alignment vertical="top" wrapText="1"/>
      <protection/>
    </xf>
    <xf numFmtId="0" fontId="7" fillId="34" borderId="0" xfId="75" applyFont="1" applyFill="1" applyBorder="1" applyAlignment="1">
      <alignment vertical="top" wrapText="1"/>
      <protection/>
    </xf>
    <xf numFmtId="0" fontId="7" fillId="34" borderId="0" xfId="75" applyFont="1" applyFill="1" applyBorder="1" applyAlignment="1">
      <alignment wrapText="1"/>
      <protection/>
    </xf>
    <xf numFmtId="0" fontId="1" fillId="34" borderId="0" xfId="75" applyFont="1" applyFill="1" applyBorder="1" applyAlignment="1">
      <alignment horizontal="center" wrapText="1"/>
      <protection/>
    </xf>
    <xf numFmtId="0" fontId="1" fillId="34" borderId="0" xfId="74" applyFont="1" applyFill="1" applyBorder="1" applyAlignment="1">
      <alignment horizontal="center" wrapText="1"/>
      <protection/>
    </xf>
    <xf numFmtId="0" fontId="68" fillId="0" borderId="0" xfId="0" applyFont="1" applyAlignment="1">
      <alignment/>
    </xf>
    <xf numFmtId="0" fontId="0" fillId="0" borderId="0" xfId="0" applyFill="1" applyBorder="1" applyAlignment="1">
      <alignment/>
    </xf>
    <xf numFmtId="165" fontId="7" fillId="0" borderId="0" xfId="76" applyNumberFormat="1" applyFont="1" applyBorder="1" applyAlignment="1">
      <alignment horizontal="left" vertical="top"/>
      <protection/>
    </xf>
    <xf numFmtId="0" fontId="1" fillId="0" borderId="0" xfId="76" applyFont="1" applyBorder="1" applyAlignment="1">
      <alignment horizontal="left" vertical="top" wrapText="1"/>
      <protection/>
    </xf>
    <xf numFmtId="165" fontId="1" fillId="0" borderId="0" xfId="76" applyNumberFormat="1" applyFont="1" applyBorder="1" applyAlignment="1">
      <alignment horizontal="left" vertical="top"/>
      <protection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3" fontId="1" fillId="0" borderId="0" xfId="77" applyNumberFormat="1" applyFont="1" applyBorder="1" applyAlignment="1">
      <alignment horizontal="right" vertical="top"/>
      <protection/>
    </xf>
    <xf numFmtId="168" fontId="1" fillId="0" borderId="0" xfId="77" applyNumberFormat="1" applyFont="1" applyBorder="1" applyAlignment="1">
      <alignment horizontal="right" vertical="top"/>
      <protection/>
    </xf>
    <xf numFmtId="0" fontId="62" fillId="34" borderId="0" xfId="0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34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0" fillId="34" borderId="0" xfId="0" applyFont="1" applyFill="1" applyAlignment="1" quotePrefix="1">
      <alignment/>
    </xf>
    <xf numFmtId="0" fontId="1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79" applyFont="1" applyBorder="1" applyAlignment="1">
      <alignment horizontal="left" vertical="top" wrapText="1"/>
      <protection/>
    </xf>
    <xf numFmtId="0" fontId="1" fillId="0" borderId="0" xfId="80" applyFont="1" applyBorder="1" applyAlignment="1">
      <alignment horizontal="left" vertical="top" wrapText="1"/>
      <protection/>
    </xf>
    <xf numFmtId="0" fontId="1" fillId="0" borderId="0" xfId="80" applyFont="1" applyFill="1" applyBorder="1" applyAlignment="1">
      <alignment horizontal="left" vertical="top" wrapText="1"/>
      <protection/>
    </xf>
    <xf numFmtId="0" fontId="1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1" fillId="34" borderId="0" xfId="8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68" fontId="0" fillId="34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65" fontId="1" fillId="0" borderId="0" xfId="82" applyNumberFormat="1" applyFont="1" applyBorder="1" applyAlignment="1">
      <alignment horizontal="right" vertical="top"/>
      <protection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164" fontId="0" fillId="34" borderId="0" xfId="90" applyNumberFormat="1" applyFont="1" applyFill="1" applyAlignment="1">
      <alignment/>
    </xf>
    <xf numFmtId="165" fontId="1" fillId="34" borderId="0" xfId="84" applyNumberFormat="1" applyFont="1" applyFill="1" applyBorder="1" applyAlignment="1">
      <alignment horizontal="right" vertical="top"/>
      <protection/>
    </xf>
    <xf numFmtId="0" fontId="62" fillId="33" borderId="0" xfId="0" applyFont="1" applyFill="1" applyBorder="1" applyAlignment="1">
      <alignment/>
    </xf>
    <xf numFmtId="164" fontId="0" fillId="0" borderId="0" xfId="90" applyNumberFormat="1" applyFont="1" applyBorder="1" applyAlignment="1">
      <alignment/>
    </xf>
    <xf numFmtId="0" fontId="0" fillId="34" borderId="0" xfId="0" applyFont="1" applyFill="1" applyBorder="1" applyAlignment="1" quotePrefix="1">
      <alignment/>
    </xf>
    <xf numFmtId="0" fontId="4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7" fillId="0" borderId="0" xfId="65" applyNumberFormat="1" applyFont="1" applyFill="1" applyBorder="1" applyAlignment="1">
      <alignment horizontal="right" vertical="top"/>
      <protection/>
    </xf>
    <xf numFmtId="0" fontId="62" fillId="0" borderId="13" xfId="0" applyFont="1" applyBorder="1" applyAlignment="1">
      <alignment wrapText="1"/>
    </xf>
    <xf numFmtId="0" fontId="62" fillId="0" borderId="13" xfId="0" applyFont="1" applyBorder="1" applyAlignment="1">
      <alignment/>
    </xf>
    <xf numFmtId="0" fontId="0" fillId="0" borderId="13" xfId="0" applyBorder="1" applyAlignment="1">
      <alignment/>
    </xf>
    <xf numFmtId="3" fontId="6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62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62" fillId="33" borderId="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8" fontId="0" fillId="0" borderId="0" xfId="0" applyNumberFormat="1" applyFill="1" applyBorder="1" applyAlignment="1">
      <alignment/>
    </xf>
    <xf numFmtId="166" fontId="14" fillId="0" borderId="0" xfId="42" applyNumberFormat="1" applyFont="1" applyBorder="1" applyAlignment="1">
      <alignment horizontal="right" vertical="top"/>
    </xf>
    <xf numFmtId="3" fontId="0" fillId="0" borderId="0" xfId="0" applyNumberFormat="1" applyFill="1" applyBorder="1" applyAlignment="1">
      <alignment/>
    </xf>
    <xf numFmtId="166" fontId="0" fillId="34" borderId="0" xfId="42" applyNumberFormat="1" applyFont="1" applyFill="1" applyBorder="1" applyAlignment="1">
      <alignment/>
    </xf>
    <xf numFmtId="37" fontId="1" fillId="0" borderId="0" xfId="42" applyNumberFormat="1" applyFont="1" applyBorder="1" applyAlignment="1">
      <alignment horizontal="right" vertical="top"/>
    </xf>
    <xf numFmtId="37" fontId="66" fillId="0" borderId="0" xfId="42" applyNumberFormat="1" applyFont="1" applyFill="1" applyBorder="1" applyAlignment="1">
      <alignment horizontal="right" vertical="top"/>
    </xf>
    <xf numFmtId="0" fontId="1" fillId="0" borderId="0" xfId="87" applyFont="1" applyBorder="1" applyAlignment="1">
      <alignment horizontal="left" vertical="top" wrapText="1"/>
      <protection/>
    </xf>
    <xf numFmtId="37" fontId="69" fillId="0" borderId="0" xfId="42" applyNumberFormat="1" applyFont="1" applyFill="1" applyBorder="1" applyAlignment="1">
      <alignment horizontal="right" vertical="top"/>
    </xf>
    <xf numFmtId="166" fontId="1" fillId="0" borderId="14" xfId="42" applyNumberFormat="1" applyFont="1" applyBorder="1" applyAlignment="1">
      <alignment horizontal="right" vertical="top"/>
    </xf>
    <xf numFmtId="164" fontId="38" fillId="0" borderId="0" xfId="90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33" borderId="14" xfId="42" applyNumberFormat="1" applyFont="1" applyFill="1" applyBorder="1" applyAlignment="1">
      <alignment/>
    </xf>
    <xf numFmtId="164" fontId="38" fillId="34" borderId="0" xfId="90" applyNumberFormat="1" applyFont="1" applyFill="1" applyBorder="1" applyAlignment="1">
      <alignment/>
    </xf>
    <xf numFmtId="164" fontId="38" fillId="34" borderId="0" xfId="0" applyNumberFormat="1" applyFont="1" applyFill="1" applyBorder="1" applyAlignment="1">
      <alignment/>
    </xf>
    <xf numFmtId="166" fontId="0" fillId="34" borderId="14" xfId="42" applyNumberFormat="1" applyFont="1" applyFill="1" applyBorder="1" applyAlignment="1">
      <alignment/>
    </xf>
    <xf numFmtId="168" fontId="38" fillId="0" borderId="0" xfId="90" applyNumberFormat="1" applyFont="1" applyBorder="1" applyAlignment="1">
      <alignment/>
    </xf>
    <xf numFmtId="168" fontId="38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165" fontId="62" fillId="0" borderId="0" xfId="0" applyNumberFormat="1" applyFont="1" applyBorder="1" applyAlignment="1">
      <alignment/>
    </xf>
    <xf numFmtId="168" fontId="45" fillId="0" borderId="0" xfId="90" applyNumberFormat="1" applyFont="1" applyBorder="1" applyAlignment="1">
      <alignment/>
    </xf>
    <xf numFmtId="168" fontId="45" fillId="0" borderId="0" xfId="0" applyNumberFormat="1" applyFont="1" applyBorder="1" applyAlignment="1">
      <alignment/>
    </xf>
    <xf numFmtId="166" fontId="62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1" fillId="0" borderId="0" xfId="42" applyNumberFormat="1" applyFont="1" applyFill="1" applyBorder="1" applyAlignment="1">
      <alignment horizontal="right" vertical="top"/>
    </xf>
    <xf numFmtId="166" fontId="0" fillId="33" borderId="0" xfId="42" applyNumberFormat="1" applyFont="1" applyFill="1" applyAlignment="1">
      <alignment/>
    </xf>
    <xf numFmtId="166" fontId="0" fillId="0" borderId="0" xfId="42" applyNumberFormat="1" applyFont="1" applyAlignment="1">
      <alignment/>
    </xf>
    <xf numFmtId="166" fontId="0" fillId="35" borderId="0" xfId="42" applyNumberFormat="1" applyFont="1" applyFill="1" applyAlignment="1">
      <alignment horizontal="center"/>
    </xf>
    <xf numFmtId="166" fontId="0" fillId="35" borderId="0" xfId="42" applyNumberFormat="1" applyFont="1" applyFill="1" applyBorder="1" applyAlignment="1">
      <alignment horizontal="center"/>
    </xf>
    <xf numFmtId="37" fontId="0" fillId="0" borderId="0" xfId="42" applyNumberFormat="1" applyFont="1" applyBorder="1" applyAlignment="1">
      <alignment/>
    </xf>
    <xf numFmtId="37" fontId="1" fillId="34" borderId="0" xfId="42" applyNumberFormat="1" applyFont="1" applyFill="1" applyBorder="1" applyAlignment="1">
      <alignment horizontal="right" vertical="top"/>
    </xf>
    <xf numFmtId="37" fontId="0" fillId="0" borderId="0" xfId="42" applyNumberFormat="1" applyFont="1" applyFill="1" applyBorder="1" applyAlignment="1">
      <alignment/>
    </xf>
    <xf numFmtId="37" fontId="14" fillId="0" borderId="0" xfId="42" applyNumberFormat="1" applyFont="1" applyBorder="1" applyAlignment="1">
      <alignment horizontal="right" vertical="top"/>
    </xf>
    <xf numFmtId="37" fontId="0" fillId="33" borderId="0" xfId="42" applyNumberFormat="1" applyFont="1" applyFill="1" applyBorder="1" applyAlignment="1">
      <alignment/>
    </xf>
    <xf numFmtId="167" fontId="1" fillId="0" borderId="0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/>
    </xf>
    <xf numFmtId="166" fontId="1" fillId="0" borderId="0" xfId="42" applyNumberFormat="1" applyFont="1" applyBorder="1" applyAlignment="1">
      <alignment vertical="top"/>
    </xf>
    <xf numFmtId="166" fontId="0" fillId="34" borderId="0" xfId="42" applyNumberFormat="1" applyFont="1" applyFill="1" applyBorder="1" applyAlignment="1">
      <alignment/>
    </xf>
    <xf numFmtId="0" fontId="1" fillId="0" borderId="0" xfId="64" applyFont="1" applyFill="1" applyBorder="1" applyAlignment="1">
      <alignment vertical="top" wrapText="1"/>
      <protection/>
    </xf>
    <xf numFmtId="0" fontId="3" fillId="0" borderId="0" xfId="0" applyFont="1" applyAlignment="1">
      <alignment/>
    </xf>
    <xf numFmtId="168" fontId="1" fillId="0" borderId="0" xfId="90" applyNumberFormat="1" applyFont="1" applyBorder="1" applyAlignment="1">
      <alignment horizontal="right" vertical="top"/>
    </xf>
    <xf numFmtId="0" fontId="7" fillId="0" borderId="0" xfId="78" applyFont="1" applyBorder="1" applyAlignment="1">
      <alignment horizontal="left" vertical="top" wrapText="1"/>
      <protection/>
    </xf>
    <xf numFmtId="0" fontId="5" fillId="33" borderId="0" xfId="0" applyFont="1" applyFill="1" applyAlignment="1">
      <alignment horizontal="center"/>
    </xf>
    <xf numFmtId="168" fontId="1" fillId="34" borderId="0" xfId="90" applyNumberFormat="1" applyFont="1" applyFill="1" applyBorder="1" applyAlignment="1">
      <alignment horizontal="right" vertical="top"/>
    </xf>
    <xf numFmtId="0" fontId="5" fillId="34" borderId="0" xfId="0" applyFont="1" applyFill="1" applyAlignment="1">
      <alignment horizontal="center"/>
    </xf>
    <xf numFmtId="167" fontId="0" fillId="34" borderId="0" xfId="0" applyNumberFormat="1" applyFont="1" applyFill="1" applyBorder="1" applyAlignment="1">
      <alignment/>
    </xf>
    <xf numFmtId="0" fontId="7" fillId="0" borderId="15" xfId="83" applyFont="1" applyBorder="1" applyAlignment="1">
      <alignment horizontal="left" vertical="top" wrapText="1"/>
      <protection/>
    </xf>
    <xf numFmtId="49" fontId="38" fillId="34" borderId="0" xfId="59" applyNumberFormat="1" applyFont="1" applyFill="1" applyAlignment="1">
      <alignment horizontal="left"/>
      <protection/>
    </xf>
    <xf numFmtId="168" fontId="0" fillId="0" borderId="0" xfId="90" applyNumberFormat="1" applyFont="1" applyAlignment="1">
      <alignment/>
    </xf>
    <xf numFmtId="3" fontId="1" fillId="0" borderId="0" xfId="42" applyNumberFormat="1" applyFont="1" applyBorder="1" applyAlignment="1">
      <alignment horizontal="right" vertical="top"/>
    </xf>
    <xf numFmtId="3" fontId="0" fillId="0" borderId="0" xfId="90" applyNumberFormat="1" applyFont="1" applyAlignment="1">
      <alignment/>
    </xf>
    <xf numFmtId="3" fontId="0" fillId="0" borderId="0" xfId="90" applyNumberFormat="1" applyFont="1" applyAlignment="1">
      <alignment horizontal="right"/>
    </xf>
    <xf numFmtId="2" fontId="0" fillId="0" borderId="0" xfId="0" applyNumberFormat="1" applyBorder="1" applyAlignment="1">
      <alignment/>
    </xf>
    <xf numFmtId="3" fontId="0" fillId="0" borderId="0" xfId="0" applyNumberFormat="1" applyFont="1" applyFill="1" applyAlignment="1">
      <alignment/>
    </xf>
    <xf numFmtId="2" fontId="0" fillId="34" borderId="0" xfId="0" applyNumberFormat="1" applyFill="1" applyBorder="1" applyAlignment="1">
      <alignment/>
    </xf>
    <xf numFmtId="168" fontId="0" fillId="0" borderId="0" xfId="90" applyNumberFormat="1" applyFont="1" applyBorder="1" applyAlignment="1">
      <alignment/>
    </xf>
    <xf numFmtId="164" fontId="0" fillId="34" borderId="0" xfId="0" applyNumberFormat="1" applyFill="1" applyBorder="1" applyAlignment="1">
      <alignment/>
    </xf>
    <xf numFmtId="168" fontId="0" fillId="34" borderId="0" xfId="90" applyNumberFormat="1" applyFont="1" applyFill="1" applyBorder="1" applyAlignment="1">
      <alignment/>
    </xf>
    <xf numFmtId="168" fontId="0" fillId="34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176" fontId="1" fillId="0" borderId="0" xfId="42" applyNumberFormat="1" applyFont="1" applyBorder="1" applyAlignment="1">
      <alignment horizontal="right" vertical="top"/>
    </xf>
    <xf numFmtId="0" fontId="6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168" fontId="62" fillId="0" borderId="11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62" fillId="34" borderId="11" xfId="0" applyNumberFormat="1" applyFont="1" applyFill="1" applyBorder="1" applyAlignment="1">
      <alignment/>
    </xf>
    <xf numFmtId="168" fontId="0" fillId="34" borderId="10" xfId="0" applyNumberFormat="1" applyFill="1" applyBorder="1" applyAlignment="1">
      <alignment/>
    </xf>
    <xf numFmtId="0" fontId="62" fillId="0" borderId="11" xfId="0" applyFont="1" applyBorder="1" applyAlignment="1">
      <alignment/>
    </xf>
    <xf numFmtId="0" fontId="62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2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62" fillId="0" borderId="11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62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62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14" fillId="0" borderId="0" xfId="42" applyNumberFormat="1" applyFont="1" applyBorder="1" applyAlignment="1">
      <alignment horizontal="right" vertical="top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 quotePrefix="1">
      <alignment/>
    </xf>
    <xf numFmtId="37" fontId="0" fillId="0" borderId="0" xfId="0" applyNumberFormat="1" applyFont="1" applyAlignment="1">
      <alignment/>
    </xf>
    <xf numFmtId="0" fontId="0" fillId="37" borderId="0" xfId="0" applyFont="1" applyFill="1" applyAlignment="1">
      <alignment/>
    </xf>
    <xf numFmtId="166" fontId="1" fillId="37" borderId="0" xfId="42" applyNumberFormat="1" applyFont="1" applyFill="1" applyBorder="1" applyAlignment="1">
      <alignment horizontal="right" vertical="top"/>
    </xf>
    <xf numFmtId="0" fontId="0" fillId="37" borderId="0" xfId="0" applyFill="1" applyAlignment="1">
      <alignment/>
    </xf>
    <xf numFmtId="3" fontId="0" fillId="37" borderId="0" xfId="0" applyNumberFormat="1" applyFont="1" applyFill="1" applyAlignment="1">
      <alignment/>
    </xf>
    <xf numFmtId="165" fontId="1" fillId="0" borderId="0" xfId="66" applyNumberFormat="1" applyFont="1" applyFill="1" applyBorder="1" applyAlignment="1">
      <alignment horizontal="right" vertical="top"/>
      <protection/>
    </xf>
    <xf numFmtId="166" fontId="64" fillId="0" borderId="0" xfId="0" applyNumberFormat="1" applyFont="1" applyAlignment="1">
      <alignment/>
    </xf>
    <xf numFmtId="0" fontId="19" fillId="38" borderId="0" xfId="0" applyFont="1" applyFill="1" applyAlignment="1">
      <alignment/>
    </xf>
    <xf numFmtId="167" fontId="1" fillId="0" borderId="0" xfId="0" applyNumberFormat="1" applyFont="1" applyFill="1" applyBorder="1" applyAlignment="1">
      <alignment horizontal="right" vertical="top"/>
    </xf>
    <xf numFmtId="166" fontId="0" fillId="0" borderId="0" xfId="42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right" vertical="top"/>
    </xf>
    <xf numFmtId="166" fontId="0" fillId="0" borderId="0" xfId="42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46" fillId="39" borderId="0" xfId="0" applyFont="1" applyFill="1" applyAlignment="1">
      <alignment/>
    </xf>
    <xf numFmtId="37" fontId="1" fillId="0" borderId="0" xfId="42" applyNumberFormat="1" applyFont="1" applyFill="1" applyBorder="1" applyAlignment="1">
      <alignment horizontal="right" vertical="top"/>
    </xf>
    <xf numFmtId="166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6" fontId="0" fillId="0" borderId="0" xfId="42" applyNumberFormat="1" applyFont="1" applyAlignment="1">
      <alignment/>
    </xf>
    <xf numFmtId="0" fontId="62" fillId="0" borderId="0" xfId="0" applyFont="1" applyBorder="1" applyAlignment="1">
      <alignment horizontal="center"/>
    </xf>
    <xf numFmtId="0" fontId="62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left" wrapText="1"/>
    </xf>
    <xf numFmtId="0" fontId="62" fillId="34" borderId="18" xfId="0" applyFont="1" applyFill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1" fillId="34" borderId="0" xfId="60" applyFont="1" applyFill="1" applyBorder="1" applyAlignment="1">
      <alignment horizontal="center" wrapText="1"/>
      <protection/>
    </xf>
    <xf numFmtId="0" fontId="1" fillId="34" borderId="0" xfId="85" applyFont="1" applyFill="1" applyBorder="1" applyAlignment="1">
      <alignment horizontal="center" wrapText="1"/>
      <protection/>
    </xf>
    <xf numFmtId="0" fontId="1" fillId="34" borderId="0" xfId="62" applyFont="1" applyFill="1" applyBorder="1" applyAlignment="1">
      <alignment horizontal="center" wrapText="1"/>
      <protection/>
    </xf>
    <xf numFmtId="0" fontId="15" fillId="34" borderId="0" xfId="61" applyFont="1" applyFill="1" applyBorder="1" applyAlignment="1">
      <alignment horizontal="left" wrapText="1"/>
      <protection/>
    </xf>
    <xf numFmtId="0" fontId="1" fillId="34" borderId="0" xfId="61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1" fillId="35" borderId="0" xfId="63" applyFont="1" applyFill="1" applyBorder="1" applyAlignment="1">
      <alignment horizontal="center" wrapText="1"/>
      <protection/>
    </xf>
    <xf numFmtId="0" fontId="1" fillId="35" borderId="0" xfId="63" applyFont="1" applyFill="1" applyBorder="1" applyAlignment="1">
      <alignment horizontal="center"/>
      <protection/>
    </xf>
    <xf numFmtId="0" fontId="45" fillId="33" borderId="0" xfId="0" applyFont="1" applyFill="1" applyAlignment="1">
      <alignment horizontal="center" vertical="center" wrapText="1"/>
    </xf>
    <xf numFmtId="0" fontId="38" fillId="33" borderId="16" xfId="0" applyFont="1" applyFill="1" applyBorder="1" applyAlignment="1">
      <alignment horizont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34" borderId="0" xfId="74" applyFont="1" applyFill="1" applyBorder="1" applyAlignment="1">
      <alignment horizontal="left" vertical="center" wrapText="1"/>
      <protection/>
    </xf>
    <xf numFmtId="0" fontId="1" fillId="34" borderId="0" xfId="74" applyFont="1" applyFill="1" applyBorder="1" applyAlignment="1">
      <alignment horizontal="center" wrapText="1"/>
      <protection/>
    </xf>
    <xf numFmtId="0" fontId="1" fillId="34" borderId="0" xfId="75" applyFont="1" applyFill="1" applyBorder="1" applyAlignment="1">
      <alignment horizontal="center" wrapText="1"/>
      <protection/>
    </xf>
    <xf numFmtId="0" fontId="1" fillId="34" borderId="16" xfId="75" applyFont="1" applyFill="1" applyBorder="1" applyAlignment="1">
      <alignment horizontal="center" wrapText="1"/>
      <protection/>
    </xf>
    <xf numFmtId="0" fontId="0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14" fillId="35" borderId="16" xfId="64" applyFont="1" applyFill="1" applyBorder="1" applyAlignment="1">
      <alignment horizontal="center" wrapText="1"/>
      <protection/>
    </xf>
    <xf numFmtId="0" fontId="1" fillId="0" borderId="0" xfId="64" applyFont="1" applyBorder="1" applyAlignment="1">
      <alignment horizontal="left" vertical="top" wrapText="1"/>
      <protection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rmal_Sheet2" xfId="60"/>
    <cellStyle name="Normal_Sheet4" xfId="61"/>
    <cellStyle name="Normal_Sheet5" xfId="62"/>
    <cellStyle name="Normal_Sheet6" xfId="63"/>
    <cellStyle name="Normal_Table 1" xfId="64"/>
    <cellStyle name="Normal_Table 1_1" xfId="65"/>
    <cellStyle name="Normal_Table 11" xfId="66"/>
    <cellStyle name="Normal_Table 12" xfId="67"/>
    <cellStyle name="Normal_Table 13-14" xfId="68"/>
    <cellStyle name="Normal_Table 17-18" xfId="69"/>
    <cellStyle name="Normal_Table 18" xfId="70"/>
    <cellStyle name="Normal_Table 19" xfId="71"/>
    <cellStyle name="Normal_Table 2-3" xfId="72"/>
    <cellStyle name="Normal_Table 24" xfId="73"/>
    <cellStyle name="Normal_Table 26" xfId="74"/>
    <cellStyle name="Normal_Table 27" xfId="75"/>
    <cellStyle name="Normal_Table 29" xfId="76"/>
    <cellStyle name="Normal_Table 30" xfId="77"/>
    <cellStyle name="Normal_Table 32" xfId="78"/>
    <cellStyle name="Normal_Table 35-36" xfId="79"/>
    <cellStyle name="Normal_Table 37-38_1" xfId="80"/>
    <cellStyle name="Normal_Table 39-40" xfId="81"/>
    <cellStyle name="Normal_Table 44" xfId="82"/>
    <cellStyle name="Normal_Table 45" xfId="83"/>
    <cellStyle name="Normal_Table 46" xfId="84"/>
    <cellStyle name="Normal_Table 6" xfId="85"/>
    <cellStyle name="Normal_Table 6-7_1" xfId="86"/>
    <cellStyle name="Normal_Table 9-10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zoomScalePageLayoutView="0" workbookViewId="0" topLeftCell="A25">
      <selection activeCell="B36" sqref="B36"/>
    </sheetView>
  </sheetViews>
  <sheetFormatPr defaultColWidth="9.140625" defaultRowHeight="15"/>
  <cols>
    <col min="1" max="1" width="6.00390625" style="0" customWidth="1"/>
    <col min="2" max="2" width="134.7109375" style="0" customWidth="1"/>
  </cols>
  <sheetData>
    <row r="1" spans="1:2" ht="15">
      <c r="A1" s="408" t="s">
        <v>158</v>
      </c>
      <c r="B1" s="408"/>
    </row>
    <row r="2" spans="1:2" ht="15.75">
      <c r="A2" s="109" t="s">
        <v>157</v>
      </c>
      <c r="B2" s="68" t="s">
        <v>152</v>
      </c>
    </row>
    <row r="3" spans="1:2" ht="15.75">
      <c r="A3" s="69">
        <v>1</v>
      </c>
      <c r="B3" s="70" t="s">
        <v>591</v>
      </c>
    </row>
    <row r="4" spans="1:2" ht="15.75">
      <c r="A4" s="69">
        <f>1+A3</f>
        <v>2</v>
      </c>
      <c r="B4" s="70" t="s">
        <v>473</v>
      </c>
    </row>
    <row r="5" spans="1:2" ht="15.75">
      <c r="A5" s="71"/>
      <c r="B5" s="68" t="s">
        <v>153</v>
      </c>
    </row>
    <row r="6" spans="1:2" ht="15.75">
      <c r="A6" s="69">
        <f>1+A4</f>
        <v>3</v>
      </c>
      <c r="B6" s="70" t="s">
        <v>645</v>
      </c>
    </row>
    <row r="7" spans="1:2" ht="15.75">
      <c r="A7" s="69">
        <f>1+A6</f>
        <v>4</v>
      </c>
      <c r="B7" s="70" t="s">
        <v>592</v>
      </c>
    </row>
    <row r="8" spans="1:2" ht="15.75">
      <c r="A8" s="65">
        <f>1+A7</f>
        <v>5</v>
      </c>
      <c r="B8" s="70" t="s">
        <v>646</v>
      </c>
    </row>
    <row r="9" spans="1:2" ht="15.75">
      <c r="A9" s="69">
        <f>1+A8</f>
        <v>6</v>
      </c>
      <c r="B9" s="70" t="s">
        <v>647</v>
      </c>
    </row>
    <row r="10" spans="1:2" ht="15.75">
      <c r="A10" s="71"/>
      <c r="B10" s="68" t="s">
        <v>3</v>
      </c>
    </row>
    <row r="11" spans="1:2" ht="15.75">
      <c r="A11" s="65">
        <f>1+A9</f>
        <v>7</v>
      </c>
      <c r="B11" s="70" t="s">
        <v>593</v>
      </c>
    </row>
    <row r="12" spans="1:2" ht="15.75">
      <c r="A12" s="69">
        <f>1+A11</f>
        <v>8</v>
      </c>
      <c r="B12" s="70" t="s">
        <v>594</v>
      </c>
    </row>
    <row r="13" spans="1:2" ht="15.75">
      <c r="A13" s="69">
        <f>1+A12</f>
        <v>9</v>
      </c>
      <c r="B13" s="70" t="s">
        <v>595</v>
      </c>
    </row>
    <row r="14" spans="1:2" ht="15.75">
      <c r="A14" s="69">
        <f>1+A13</f>
        <v>10</v>
      </c>
      <c r="B14" s="72" t="s">
        <v>596</v>
      </c>
    </row>
    <row r="15" spans="1:2" ht="15.75">
      <c r="A15" s="69">
        <f>1+A14</f>
        <v>11</v>
      </c>
      <c r="B15" s="72" t="s">
        <v>156</v>
      </c>
    </row>
    <row r="16" spans="1:2" ht="15.75">
      <c r="A16" s="69"/>
      <c r="B16" s="72" t="s">
        <v>597</v>
      </c>
    </row>
    <row r="17" spans="1:2" ht="15.75">
      <c r="A17" s="69">
        <f>1+A15</f>
        <v>12</v>
      </c>
      <c r="B17" s="72" t="s">
        <v>474</v>
      </c>
    </row>
    <row r="18" spans="1:2" ht="15.75">
      <c r="A18" s="69"/>
      <c r="B18" s="72" t="s">
        <v>597</v>
      </c>
    </row>
    <row r="19" spans="1:2" ht="15.75">
      <c r="A19" s="71"/>
      <c r="B19" s="68" t="s">
        <v>154</v>
      </c>
    </row>
    <row r="20" spans="1:2" ht="15.75">
      <c r="A20" s="69">
        <f>1+A17</f>
        <v>13</v>
      </c>
      <c r="B20" s="73" t="s">
        <v>598</v>
      </c>
    </row>
    <row r="21" spans="1:2" ht="15.75">
      <c r="A21" s="65">
        <f>1+A20</f>
        <v>14</v>
      </c>
      <c r="B21" s="73" t="s">
        <v>599</v>
      </c>
    </row>
    <row r="22" spans="1:2" ht="15.75">
      <c r="A22" s="65">
        <f>1+A21</f>
        <v>15</v>
      </c>
      <c r="B22" s="73" t="s">
        <v>600</v>
      </c>
    </row>
    <row r="23" spans="1:2" ht="15.75">
      <c r="A23" s="71"/>
      <c r="B23" s="68" t="s">
        <v>155</v>
      </c>
    </row>
    <row r="24" spans="1:2" ht="15.75">
      <c r="A24" s="69">
        <f>1+A22</f>
        <v>16</v>
      </c>
      <c r="B24" s="73" t="s">
        <v>601</v>
      </c>
    </row>
    <row r="25" spans="1:2" ht="15.75">
      <c r="A25" s="69">
        <f>1+A24</f>
        <v>17</v>
      </c>
      <c r="B25" s="73" t="s">
        <v>541</v>
      </c>
    </row>
    <row r="26" spans="1:5" ht="15.75">
      <c r="A26" s="69">
        <f aca="true" t="shared" si="0" ref="A26:A33">1+A25</f>
        <v>18</v>
      </c>
      <c r="B26" s="73" t="s">
        <v>602</v>
      </c>
      <c r="E26" s="344"/>
    </row>
    <row r="27" spans="1:2" ht="15.75">
      <c r="A27" s="69">
        <f t="shared" si="0"/>
        <v>19</v>
      </c>
      <c r="B27" s="73" t="s">
        <v>603</v>
      </c>
    </row>
    <row r="28" spans="1:2" ht="15.75">
      <c r="A28" s="69">
        <f t="shared" si="0"/>
        <v>20</v>
      </c>
      <c r="B28" s="73" t="s">
        <v>604</v>
      </c>
    </row>
    <row r="29" spans="1:2" ht="15.75">
      <c r="A29" s="69">
        <f t="shared" si="0"/>
        <v>21</v>
      </c>
      <c r="B29" s="73" t="s">
        <v>542</v>
      </c>
    </row>
    <row r="30" spans="1:2" ht="15.75">
      <c r="A30" s="69">
        <f t="shared" si="0"/>
        <v>22</v>
      </c>
      <c r="B30" s="73" t="s">
        <v>605</v>
      </c>
    </row>
    <row r="31" spans="1:2" ht="15.75">
      <c r="A31" s="69">
        <f t="shared" si="0"/>
        <v>23</v>
      </c>
      <c r="B31" s="73" t="s">
        <v>543</v>
      </c>
    </row>
    <row r="32" spans="1:2" ht="15.75">
      <c r="A32" s="69">
        <f t="shared" si="0"/>
        <v>24</v>
      </c>
      <c r="B32" s="73" t="s">
        <v>606</v>
      </c>
    </row>
    <row r="33" spans="1:2" ht="15.75">
      <c r="A33" s="69">
        <f t="shared" si="0"/>
        <v>25</v>
      </c>
      <c r="B33" s="73" t="s">
        <v>544</v>
      </c>
    </row>
    <row r="34" spans="1:2" ht="15.75">
      <c r="A34" s="68"/>
      <c r="B34" s="68" t="s">
        <v>229</v>
      </c>
    </row>
    <row r="35" spans="1:2" ht="15.75">
      <c r="A35" s="69">
        <f>1+A33</f>
        <v>26</v>
      </c>
      <c r="B35" s="70" t="s">
        <v>545</v>
      </c>
    </row>
    <row r="36" spans="1:2" ht="15.75">
      <c r="A36" s="69">
        <f>1+A35</f>
        <v>27</v>
      </c>
      <c r="B36" s="73" t="s">
        <v>607</v>
      </c>
    </row>
    <row r="37" spans="1:2" ht="15.75">
      <c r="A37" s="69">
        <f>1+A36</f>
        <v>28</v>
      </c>
      <c r="B37" s="73" t="s">
        <v>608</v>
      </c>
    </row>
    <row r="38" spans="1:2" ht="15.75">
      <c r="A38" s="69">
        <f>1+A37</f>
        <v>29</v>
      </c>
      <c r="B38" s="73" t="s">
        <v>609</v>
      </c>
    </row>
    <row r="39" spans="1:2" ht="15.75">
      <c r="A39" s="71"/>
      <c r="B39" s="100" t="s">
        <v>231</v>
      </c>
    </row>
    <row r="40" spans="1:2" ht="16.5">
      <c r="A40" s="69">
        <f>1+A38</f>
        <v>30</v>
      </c>
      <c r="B40" s="106" t="s">
        <v>230</v>
      </c>
    </row>
    <row r="41" spans="1:2" ht="16.5">
      <c r="A41" s="69">
        <f>1+A40</f>
        <v>31</v>
      </c>
      <c r="B41" s="106" t="s">
        <v>477</v>
      </c>
    </row>
    <row r="42" spans="1:2" ht="16.5">
      <c r="A42" s="69"/>
      <c r="B42" s="106" t="s">
        <v>478</v>
      </c>
    </row>
    <row r="43" spans="1:2" ht="15.75">
      <c r="A43" s="69">
        <f>1+A41</f>
        <v>32</v>
      </c>
      <c r="B43" s="73" t="s">
        <v>610</v>
      </c>
    </row>
    <row r="44" spans="1:2" ht="15.75">
      <c r="A44" s="69">
        <f>1+A43</f>
        <v>33</v>
      </c>
      <c r="B44" s="73" t="s">
        <v>611</v>
      </c>
    </row>
    <row r="45" spans="1:2" ht="15.75">
      <c r="A45" s="71"/>
      <c r="B45" s="68" t="s">
        <v>226</v>
      </c>
    </row>
    <row r="46" spans="1:2" ht="15.75">
      <c r="A46" s="69">
        <f>1+A44</f>
        <v>34</v>
      </c>
      <c r="B46" s="73" t="s">
        <v>612</v>
      </c>
    </row>
    <row r="47" spans="1:2" ht="15.75">
      <c r="A47" s="69">
        <f>1+A46</f>
        <v>35</v>
      </c>
      <c r="B47" s="73" t="s">
        <v>613</v>
      </c>
    </row>
    <row r="48" spans="1:2" ht="15.75">
      <c r="A48" s="69">
        <f>1+A47</f>
        <v>36</v>
      </c>
      <c r="B48" s="73" t="s">
        <v>614</v>
      </c>
    </row>
    <row r="49" spans="1:2" ht="15.75">
      <c r="A49" s="69">
        <f>1+A48</f>
        <v>37</v>
      </c>
      <c r="B49" s="73" t="s">
        <v>615</v>
      </c>
    </row>
    <row r="50" spans="1:2" ht="15.75">
      <c r="A50" s="69">
        <f>1+A49</f>
        <v>38</v>
      </c>
      <c r="B50" s="73" t="s">
        <v>616</v>
      </c>
    </row>
    <row r="51" spans="1:2" ht="15.75">
      <c r="A51" s="71"/>
      <c r="B51" s="100" t="s">
        <v>250</v>
      </c>
    </row>
    <row r="52" spans="1:2" ht="15.75">
      <c r="A52" s="69">
        <f>1+A50</f>
        <v>39</v>
      </c>
      <c r="B52" s="73" t="s">
        <v>546</v>
      </c>
    </row>
    <row r="53" spans="1:2" ht="15.75">
      <c r="A53" s="69">
        <f>1+A52</f>
        <v>40</v>
      </c>
      <c r="B53" s="73" t="s">
        <v>547</v>
      </c>
    </row>
    <row r="54" spans="1:2" ht="15.75">
      <c r="A54" s="69">
        <f>1+A53</f>
        <v>41</v>
      </c>
      <c r="B54" s="73" t="s">
        <v>548</v>
      </c>
    </row>
    <row r="55" spans="1:2" ht="15.75">
      <c r="A55" s="69">
        <f aca="true" t="shared" si="1" ref="A55:A60">1+A54</f>
        <v>42</v>
      </c>
      <c r="B55" s="73" t="s">
        <v>549</v>
      </c>
    </row>
    <row r="56" spans="1:2" ht="15.75">
      <c r="A56" s="69">
        <f t="shared" si="1"/>
        <v>43</v>
      </c>
      <c r="B56" s="73" t="s">
        <v>491</v>
      </c>
    </row>
    <row r="57" spans="1:2" ht="15.75">
      <c r="A57" s="69">
        <f t="shared" si="1"/>
        <v>44</v>
      </c>
      <c r="B57" s="73" t="s">
        <v>492</v>
      </c>
    </row>
    <row r="58" spans="1:2" ht="15.75">
      <c r="A58" s="69">
        <f t="shared" si="1"/>
        <v>45</v>
      </c>
      <c r="B58" s="73" t="s">
        <v>550</v>
      </c>
    </row>
    <row r="59" spans="1:2" ht="15.75">
      <c r="A59" s="69">
        <f t="shared" si="1"/>
        <v>46</v>
      </c>
      <c r="B59" s="73" t="s">
        <v>551</v>
      </c>
    </row>
    <row r="60" spans="1:2" ht="15.75">
      <c r="A60" s="69">
        <f t="shared" si="1"/>
        <v>47</v>
      </c>
      <c r="B60" s="73" t="s">
        <v>495</v>
      </c>
    </row>
    <row r="61" spans="1:2" ht="15.75">
      <c r="A61" s="71"/>
      <c r="B61" s="100" t="s">
        <v>232</v>
      </c>
    </row>
    <row r="62" spans="1:2" ht="15.75">
      <c r="A62" s="69">
        <f>1+A60</f>
        <v>48</v>
      </c>
      <c r="B62" s="73" t="s">
        <v>617</v>
      </c>
    </row>
    <row r="63" spans="1:2" ht="15.75">
      <c r="A63" s="69">
        <f>1+A62</f>
        <v>49</v>
      </c>
      <c r="B63" s="73" t="s">
        <v>618</v>
      </c>
    </row>
    <row r="64" spans="1:2" ht="15.75">
      <c r="A64" s="69">
        <f>1+A63</f>
        <v>50</v>
      </c>
      <c r="B64" s="73" t="s">
        <v>651</v>
      </c>
    </row>
    <row r="65" spans="1:2" ht="15.75">
      <c r="A65" s="69">
        <f>1+A64</f>
        <v>51</v>
      </c>
      <c r="B65" s="73" t="s">
        <v>619</v>
      </c>
    </row>
    <row r="66" spans="1:2" ht="15.75">
      <c r="A66" s="71"/>
      <c r="B66" s="100" t="s">
        <v>249</v>
      </c>
    </row>
    <row r="67" spans="1:2" ht="15.75">
      <c r="A67" s="69">
        <f>1+A65</f>
        <v>52</v>
      </c>
      <c r="B67" s="73" t="s">
        <v>552</v>
      </c>
    </row>
    <row r="68" spans="1:2" ht="15.75">
      <c r="A68" s="69">
        <f>1+A67</f>
        <v>53</v>
      </c>
      <c r="B68" s="73" t="s">
        <v>553</v>
      </c>
    </row>
    <row r="69" spans="1:2" ht="15.75">
      <c r="A69" s="69">
        <f>1+A68</f>
        <v>54</v>
      </c>
      <c r="B69" s="73" t="s">
        <v>554</v>
      </c>
    </row>
    <row r="70" spans="1:2" ht="15.75">
      <c r="A70" s="69">
        <f>1+A69</f>
        <v>55</v>
      </c>
      <c r="B70" s="73" t="s">
        <v>620</v>
      </c>
    </row>
    <row r="71" spans="1:2" ht="15.75">
      <c r="A71" s="71"/>
      <c r="B71" s="100" t="s">
        <v>248</v>
      </c>
    </row>
    <row r="72" spans="1:2" ht="15.75">
      <c r="A72" s="69">
        <f>1+A70</f>
        <v>56</v>
      </c>
      <c r="B72" s="73" t="s">
        <v>555</v>
      </c>
    </row>
    <row r="73" spans="1:2" ht="15.75">
      <c r="A73" s="69">
        <f>1+A72</f>
        <v>57</v>
      </c>
      <c r="B73" s="73" t="s">
        <v>556</v>
      </c>
    </row>
    <row r="74" spans="1:2" ht="15.75">
      <c r="A74" s="69">
        <f aca="true" t="shared" si="2" ref="A74:A81">1+A73</f>
        <v>58</v>
      </c>
      <c r="B74" s="73" t="s">
        <v>557</v>
      </c>
    </row>
    <row r="75" spans="1:2" ht="15.75">
      <c r="A75" s="69">
        <f t="shared" si="2"/>
        <v>59</v>
      </c>
      <c r="B75" s="73" t="s">
        <v>558</v>
      </c>
    </row>
    <row r="76" spans="1:2" ht="15.75">
      <c r="A76" s="69">
        <f t="shared" si="2"/>
        <v>60</v>
      </c>
      <c r="B76" s="73" t="s">
        <v>559</v>
      </c>
    </row>
    <row r="77" spans="1:2" ht="15.75">
      <c r="A77" s="69">
        <f t="shared" si="2"/>
        <v>61</v>
      </c>
      <c r="B77" s="73" t="s">
        <v>560</v>
      </c>
    </row>
    <row r="78" spans="1:2" ht="15.75">
      <c r="A78" s="69">
        <f t="shared" si="2"/>
        <v>62</v>
      </c>
      <c r="B78" s="73" t="s">
        <v>561</v>
      </c>
    </row>
    <row r="79" spans="1:2" ht="15.75">
      <c r="A79" s="69">
        <f t="shared" si="2"/>
        <v>63</v>
      </c>
      <c r="B79" s="73" t="s">
        <v>562</v>
      </c>
    </row>
    <row r="80" spans="1:2" ht="15.75">
      <c r="A80" s="69">
        <f t="shared" si="2"/>
        <v>64</v>
      </c>
      <c r="B80" s="73" t="s">
        <v>563</v>
      </c>
    </row>
    <row r="81" spans="1:2" ht="15.75">
      <c r="A81" s="69">
        <f t="shared" si="2"/>
        <v>65</v>
      </c>
      <c r="B81" s="73" t="s">
        <v>564</v>
      </c>
    </row>
    <row r="87" ht="15">
      <c r="B87" s="10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  <rowBreaks count="2" manualBreakCount="2">
    <brk id="33" max="255" man="1"/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B19">
      <selection activeCell="E26" sqref="E26"/>
    </sheetView>
  </sheetViews>
  <sheetFormatPr defaultColWidth="11.421875" defaultRowHeight="15"/>
  <cols>
    <col min="1" max="1" width="8.140625" style="1" hidden="1" customWidth="1"/>
    <col min="2" max="2" width="34.28125" style="1" customWidth="1"/>
    <col min="3" max="10" width="13.00390625" style="1" customWidth="1"/>
    <col min="11" max="16384" width="11.421875" style="1" customWidth="1"/>
  </cols>
  <sheetData>
    <row r="1" spans="2:10" ht="15">
      <c r="B1" s="67" t="s">
        <v>627</v>
      </c>
      <c r="C1" s="67"/>
      <c r="D1" s="67"/>
      <c r="E1" s="67"/>
      <c r="F1" s="67"/>
      <c r="G1" s="67"/>
      <c r="H1" s="67"/>
      <c r="I1" s="67"/>
      <c r="J1" s="67"/>
    </row>
    <row r="2" spans="1:10" ht="24" customHeight="1">
      <c r="A2" s="42"/>
      <c r="B2" s="59"/>
      <c r="C2" s="431" t="s">
        <v>9</v>
      </c>
      <c r="D2" s="432" t="s">
        <v>10</v>
      </c>
      <c r="E2" s="432"/>
      <c r="F2" s="432"/>
      <c r="G2" s="432"/>
      <c r="H2" s="433" t="s">
        <v>11</v>
      </c>
      <c r="I2" s="433" t="s">
        <v>12</v>
      </c>
      <c r="J2" s="433" t="s">
        <v>13</v>
      </c>
    </row>
    <row r="3" spans="1:10" ht="24" customHeight="1">
      <c r="A3" s="42"/>
      <c r="B3" s="60">
        <v>15</v>
      </c>
      <c r="C3" s="431"/>
      <c r="D3" s="434" t="s">
        <v>14</v>
      </c>
      <c r="E3" s="434" t="s">
        <v>15</v>
      </c>
      <c r="F3" s="434" t="s">
        <v>16</v>
      </c>
      <c r="G3" s="434" t="s">
        <v>17</v>
      </c>
      <c r="H3" s="433"/>
      <c r="I3" s="433"/>
      <c r="J3" s="433"/>
    </row>
    <row r="4" spans="2:10" ht="13.5" customHeight="1">
      <c r="B4" s="17">
        <v>30</v>
      </c>
      <c r="C4" s="431"/>
      <c r="D4" s="435"/>
      <c r="E4" s="435"/>
      <c r="F4" s="435"/>
      <c r="G4" s="435"/>
      <c r="H4" s="433"/>
      <c r="I4" s="433"/>
      <c r="J4" s="433"/>
    </row>
    <row r="5" spans="2:10" ht="15">
      <c r="B5" s="1" t="s">
        <v>27</v>
      </c>
      <c r="C5" s="14">
        <v>6709183.169083818</v>
      </c>
      <c r="D5" s="133">
        <f>E5+F5</f>
        <v>3625529.3186317706</v>
      </c>
      <c r="E5" s="14">
        <v>3018532.259025341</v>
      </c>
      <c r="F5" s="14">
        <v>606997.0596064298</v>
      </c>
      <c r="G5" s="258">
        <v>3083653.850452298</v>
      </c>
      <c r="H5" s="259">
        <f>+D5/C5</f>
        <v>0.5403831177748065</v>
      </c>
      <c r="I5" s="115">
        <f>+E5/C5</f>
        <v>0.44991054543492826</v>
      </c>
      <c r="J5" s="115">
        <f>+F5/D5</f>
        <v>0.16742301778861435</v>
      </c>
    </row>
    <row r="6" spans="2:10" ht="9" customHeight="1">
      <c r="B6" s="111"/>
      <c r="C6" s="133"/>
      <c r="D6" s="133"/>
      <c r="E6" s="133"/>
      <c r="F6" s="133"/>
      <c r="G6" s="260"/>
      <c r="H6" s="259"/>
      <c r="I6" s="115"/>
      <c r="J6" s="115"/>
    </row>
    <row r="7" spans="1:10" ht="15">
      <c r="A7" s="1">
        <v>1</v>
      </c>
      <c r="B7" s="111" t="s">
        <v>290</v>
      </c>
      <c r="C7" s="14">
        <v>2022710.5282375393</v>
      </c>
      <c r="D7" s="133">
        <f>E7+F7</f>
        <v>859814.6966140256</v>
      </c>
      <c r="E7" s="14">
        <v>665935.3211511589</v>
      </c>
      <c r="F7" s="14">
        <v>193879.3754628668</v>
      </c>
      <c r="G7" s="258">
        <v>1162895.8316234942</v>
      </c>
      <c r="H7" s="259">
        <f aca="true" t="shared" si="0" ref="H7:H40">+D7/C7</f>
        <v>0.42508044755332003</v>
      </c>
      <c r="I7" s="115">
        <f aca="true" t="shared" si="1" ref="I7:J40">+E7/C7</f>
        <v>0.3292291763228287</v>
      </c>
      <c r="J7" s="115">
        <f t="shared" si="1"/>
        <v>0.22548972031574852</v>
      </c>
    </row>
    <row r="8" spans="1:10" ht="15">
      <c r="A8" s="1">
        <v>2</v>
      </c>
      <c r="B8" s="111" t="s">
        <v>291</v>
      </c>
      <c r="C8" s="14">
        <v>1811081.2417611037</v>
      </c>
      <c r="D8" s="133">
        <f>E8+F8</f>
        <v>1264208.8515611463</v>
      </c>
      <c r="E8" s="14">
        <v>1039446.2931022312</v>
      </c>
      <c r="F8" s="14">
        <v>224762.55845891498</v>
      </c>
      <c r="G8" s="258">
        <v>546872.3901999475</v>
      </c>
      <c r="H8" s="259">
        <f t="shared" si="0"/>
        <v>0.6980409395283802</v>
      </c>
      <c r="I8" s="115">
        <f t="shared" si="1"/>
        <v>0.5739368666264076</v>
      </c>
      <c r="J8" s="115">
        <f t="shared" si="1"/>
        <v>0.1777891035815484</v>
      </c>
    </row>
    <row r="9" spans="1:10" ht="15">
      <c r="A9" s="1">
        <v>3</v>
      </c>
      <c r="B9" s="111" t="s">
        <v>292</v>
      </c>
      <c r="C9" s="14">
        <v>1887786.3610168898</v>
      </c>
      <c r="D9" s="133">
        <f>E9+F9</f>
        <v>1217566.504523812</v>
      </c>
      <c r="E9" s="14">
        <v>1063553.4289772073</v>
      </c>
      <c r="F9" s="14">
        <v>154013.07554660473</v>
      </c>
      <c r="G9" s="258">
        <v>670219.8564930531</v>
      </c>
      <c r="H9" s="259">
        <f t="shared" si="0"/>
        <v>0.6449704954261605</v>
      </c>
      <c r="I9" s="115">
        <f t="shared" si="1"/>
        <v>0.5633865414751197</v>
      </c>
      <c r="J9" s="115">
        <f t="shared" si="1"/>
        <v>0.12649253652624004</v>
      </c>
    </row>
    <row r="10" spans="1:10" ht="15">
      <c r="A10" s="1">
        <v>4</v>
      </c>
      <c r="B10" s="111" t="s">
        <v>293</v>
      </c>
      <c r="C10" s="14">
        <v>556130.1876682043</v>
      </c>
      <c r="D10" s="133">
        <f>E10+F10</f>
        <v>227671.3191374415</v>
      </c>
      <c r="E10" s="14">
        <v>198028.52122184486</v>
      </c>
      <c r="F10" s="14">
        <v>29642.79791559662</v>
      </c>
      <c r="G10" s="258">
        <v>328458.86853076325</v>
      </c>
      <c r="H10" s="259">
        <f t="shared" si="0"/>
        <v>0.4093849321362027</v>
      </c>
      <c r="I10" s="115">
        <f t="shared" si="1"/>
        <v>0.3560830280624717</v>
      </c>
      <c r="J10" s="115">
        <f t="shared" si="1"/>
        <v>0.1301999655815309</v>
      </c>
    </row>
    <row r="11" spans="1:10" ht="15">
      <c r="A11" s="1">
        <v>5</v>
      </c>
      <c r="B11" s="111" t="s">
        <v>403</v>
      </c>
      <c r="C11" s="14">
        <v>431474.85040027945</v>
      </c>
      <c r="D11" s="133">
        <f>E11+F11</f>
        <v>56267.94679528948</v>
      </c>
      <c r="E11" s="14">
        <v>51568.69457284283</v>
      </c>
      <c r="F11" s="14">
        <v>4699.252222446643</v>
      </c>
      <c r="G11" s="258">
        <v>375206.90360499034</v>
      </c>
      <c r="H11" s="259">
        <f t="shared" si="0"/>
        <v>0.1304084044367584</v>
      </c>
      <c r="I11" s="115">
        <f t="shared" si="1"/>
        <v>0.11951726624391323</v>
      </c>
      <c r="J11" s="115">
        <f t="shared" si="1"/>
        <v>0.08351561572955858</v>
      </c>
    </row>
    <row r="12" spans="1:10" ht="5.25" customHeight="1">
      <c r="A12" s="1">
        <v>1</v>
      </c>
      <c r="B12" s="2"/>
      <c r="C12" s="116"/>
      <c r="D12" s="116">
        <v>0</v>
      </c>
      <c r="E12" s="116"/>
      <c r="F12" s="116"/>
      <c r="G12" s="261"/>
      <c r="H12" s="262"/>
      <c r="I12" s="263"/>
      <c r="J12" s="263"/>
    </row>
    <row r="13" spans="1:10" ht="15.75" customHeight="1">
      <c r="A13" s="11" t="s">
        <v>38</v>
      </c>
      <c r="B13" s="1" t="s">
        <v>18</v>
      </c>
      <c r="C13" s="14">
        <v>3137871.300134999</v>
      </c>
      <c r="D13" s="133">
        <f>E13+F13</f>
        <v>1967488.692798118</v>
      </c>
      <c r="E13" s="14">
        <v>1651071.9414272015</v>
      </c>
      <c r="F13" s="14">
        <v>316416.75137091655</v>
      </c>
      <c r="G13" s="258">
        <v>1170382.6073368515</v>
      </c>
      <c r="H13" s="259">
        <f t="shared" si="0"/>
        <v>0.6270138270850917</v>
      </c>
      <c r="I13" s="115">
        <f t="shared" si="1"/>
        <v>0.5261757999304076</v>
      </c>
      <c r="J13" s="115">
        <f t="shared" si="1"/>
        <v>0.16082265302420407</v>
      </c>
    </row>
    <row r="14" spans="3:10" ht="5.25" customHeight="1">
      <c r="C14" s="133"/>
      <c r="D14" s="133">
        <v>0</v>
      </c>
      <c r="E14" s="133"/>
      <c r="F14" s="133"/>
      <c r="G14" s="260"/>
      <c r="H14" s="259"/>
      <c r="I14" s="115"/>
      <c r="J14" s="115"/>
    </row>
    <row r="15" spans="1:10" ht="15">
      <c r="A15" s="1">
        <v>3</v>
      </c>
      <c r="B15" s="111" t="s">
        <v>290</v>
      </c>
      <c r="C15" s="14">
        <v>975960.142646055</v>
      </c>
      <c r="D15" s="133">
        <f>E15+F15</f>
        <v>442831.24410213256</v>
      </c>
      <c r="E15" s="14">
        <v>349669.7263796167</v>
      </c>
      <c r="F15" s="14">
        <v>93161.51772251584</v>
      </c>
      <c r="G15" s="258">
        <v>533128.898543926</v>
      </c>
      <c r="H15" s="259">
        <f t="shared" si="0"/>
        <v>0.45373906653760887</v>
      </c>
      <c r="I15" s="115">
        <f t="shared" si="1"/>
        <v>0.3582827936308759</v>
      </c>
      <c r="J15" s="115">
        <f t="shared" si="1"/>
        <v>0.21037702050903503</v>
      </c>
    </row>
    <row r="16" spans="1:10" ht="15">
      <c r="A16" s="1">
        <v>4</v>
      </c>
      <c r="B16" s="111" t="s">
        <v>291</v>
      </c>
      <c r="C16" s="14">
        <v>872250.9100060351</v>
      </c>
      <c r="D16" s="133">
        <f>E16+F16</f>
        <v>705430.6508984859</v>
      </c>
      <c r="E16" s="14">
        <v>597420.9096015338</v>
      </c>
      <c r="F16" s="14">
        <v>108009.74129695217</v>
      </c>
      <c r="G16" s="258">
        <v>166820.25910754644</v>
      </c>
      <c r="H16" s="259">
        <f t="shared" si="0"/>
        <v>0.8087473945926924</v>
      </c>
      <c r="I16" s="115">
        <f t="shared" si="1"/>
        <v>0.6849186429595129</v>
      </c>
      <c r="J16" s="115">
        <f t="shared" si="1"/>
        <v>0.1531117781165071</v>
      </c>
    </row>
    <row r="17" spans="1:10" ht="15">
      <c r="A17" s="1">
        <v>5</v>
      </c>
      <c r="B17" s="111" t="s">
        <v>292</v>
      </c>
      <c r="C17" s="14">
        <v>866836.3212177036</v>
      </c>
      <c r="D17" s="133">
        <f>E17+F17</f>
        <v>660220.6060264073</v>
      </c>
      <c r="E17" s="14">
        <v>566608.0604972257</v>
      </c>
      <c r="F17" s="14">
        <v>93612.54552918162</v>
      </c>
      <c r="G17" s="258">
        <v>206615.71519129895</v>
      </c>
      <c r="H17" s="259">
        <f t="shared" si="0"/>
        <v>0.7616439111583958</v>
      </c>
      <c r="I17" s="115">
        <f t="shared" si="1"/>
        <v>0.6536505758102903</v>
      </c>
      <c r="J17" s="115">
        <f t="shared" si="1"/>
        <v>0.14178979673566464</v>
      </c>
    </row>
    <row r="18" spans="1:10" ht="15">
      <c r="A18" s="1">
        <v>6</v>
      </c>
      <c r="B18" s="111" t="s">
        <v>293</v>
      </c>
      <c r="C18" s="14">
        <v>250291.1524917684</v>
      </c>
      <c r="D18" s="133">
        <f>E18+F18</f>
        <v>125722.90279489744</v>
      </c>
      <c r="E18" s="14">
        <v>107565.65072404871</v>
      </c>
      <c r="F18" s="14">
        <v>18157.25207084873</v>
      </c>
      <c r="G18" s="258">
        <v>124568.249696871</v>
      </c>
      <c r="H18" s="259">
        <f t="shared" si="0"/>
        <v>0.5023066198835464</v>
      </c>
      <c r="I18" s="115">
        <f t="shared" si="1"/>
        <v>0.42976209767377355</v>
      </c>
      <c r="J18" s="115">
        <f t="shared" si="1"/>
        <v>0.1444227874731004</v>
      </c>
    </row>
    <row r="19" spans="1:10" ht="15">
      <c r="A19" s="1">
        <v>7</v>
      </c>
      <c r="B19" s="111" t="s">
        <v>403</v>
      </c>
      <c r="C19" s="14">
        <v>172532.77377338792</v>
      </c>
      <c r="D19" s="133">
        <f>E19+F19</f>
        <v>33283.2889761728</v>
      </c>
      <c r="E19" s="14">
        <v>29807.59422475464</v>
      </c>
      <c r="F19" s="14">
        <v>3475.694751418161</v>
      </c>
      <c r="G19" s="258">
        <v>139249.48479721512</v>
      </c>
      <c r="H19" s="259">
        <f t="shared" si="0"/>
        <v>0.1929099512414292</v>
      </c>
      <c r="I19" s="115">
        <f t="shared" si="1"/>
        <v>0.1727648235917498</v>
      </c>
      <c r="J19" s="115">
        <f t="shared" si="1"/>
        <v>0.10442762294034039</v>
      </c>
    </row>
    <row r="20" spans="1:10" ht="4.5" customHeight="1">
      <c r="A20" s="1">
        <v>2</v>
      </c>
      <c r="B20" s="2"/>
      <c r="C20" s="116"/>
      <c r="D20" s="116"/>
      <c r="E20" s="116"/>
      <c r="F20" s="116"/>
      <c r="G20" s="264"/>
      <c r="H20" s="262"/>
      <c r="I20" s="263"/>
      <c r="J20" s="263"/>
    </row>
    <row r="21" spans="1:10" ht="15">
      <c r="A21" s="11" t="s">
        <v>39</v>
      </c>
      <c r="B21" s="1" t="s">
        <v>19</v>
      </c>
      <c r="C21" s="14">
        <v>3571311.8689490855</v>
      </c>
      <c r="D21" s="133">
        <f aca="true" t="shared" si="2" ref="D21:D26">E21+F21</f>
        <v>1658040.6258336345</v>
      </c>
      <c r="E21" s="14">
        <v>1367460.3175981212</v>
      </c>
      <c r="F21" s="14">
        <v>290580.30823551334</v>
      </c>
      <c r="G21" s="258">
        <v>1913271.243115401</v>
      </c>
      <c r="H21" s="259">
        <f t="shared" si="0"/>
        <v>0.4642665459293923</v>
      </c>
      <c r="I21" s="115">
        <f t="shared" si="1"/>
        <v>0.3829014008794807</v>
      </c>
      <c r="J21" s="115">
        <f t="shared" si="1"/>
        <v>0.17525524025650127</v>
      </c>
    </row>
    <row r="22" spans="1:10" ht="15.75" customHeight="1">
      <c r="A22" s="1">
        <v>2</v>
      </c>
      <c r="B22" s="111" t="s">
        <v>290</v>
      </c>
      <c r="C22" s="14">
        <v>1046750.3855914627</v>
      </c>
      <c r="D22" s="133">
        <f t="shared" si="2"/>
        <v>416983.4525118961</v>
      </c>
      <c r="E22" s="14">
        <v>316265.5947715448</v>
      </c>
      <c r="F22" s="14">
        <v>100717.8577403513</v>
      </c>
      <c r="G22" s="258">
        <v>629766.9330795687</v>
      </c>
      <c r="H22" s="259">
        <f t="shared" si="0"/>
        <v>0.39835997029633863</v>
      </c>
      <c r="I22" s="115">
        <f t="shared" si="1"/>
        <v>0.30214041391810903</v>
      </c>
      <c r="J22" s="115">
        <f t="shared" si="1"/>
        <v>0.2415392196827713</v>
      </c>
    </row>
    <row r="23" spans="1:10" ht="15.75" customHeight="1">
      <c r="A23" s="1">
        <v>3</v>
      </c>
      <c r="B23" s="111" t="s">
        <v>291</v>
      </c>
      <c r="C23" s="14">
        <v>938830.331755059</v>
      </c>
      <c r="D23" s="133">
        <f t="shared" si="2"/>
        <v>558778.2006626575</v>
      </c>
      <c r="E23" s="14">
        <v>442025.3835006944</v>
      </c>
      <c r="F23" s="14">
        <v>116752.81716196313</v>
      </c>
      <c r="G23" s="258">
        <v>380052.13109240064</v>
      </c>
      <c r="H23" s="259">
        <f t="shared" si="0"/>
        <v>0.5951855002576151</v>
      </c>
      <c r="I23" s="115">
        <f t="shared" si="1"/>
        <v>0.4708256311599644</v>
      </c>
      <c r="J23" s="115">
        <f t="shared" si="1"/>
        <v>0.20894304220083293</v>
      </c>
    </row>
    <row r="24" spans="1:10" ht="15">
      <c r="A24" s="1">
        <v>4</v>
      </c>
      <c r="B24" s="111" t="s">
        <v>292</v>
      </c>
      <c r="C24" s="14">
        <v>1020950.039799158</v>
      </c>
      <c r="D24" s="133">
        <f t="shared" si="2"/>
        <v>557345.8984974071</v>
      </c>
      <c r="E24" s="14">
        <v>496945.36847998406</v>
      </c>
      <c r="F24" s="14">
        <v>60400.53001742301</v>
      </c>
      <c r="G24" s="258">
        <v>463604.1413017562</v>
      </c>
      <c r="H24" s="259">
        <f t="shared" si="0"/>
        <v>0.5459090815129882</v>
      </c>
      <c r="I24" s="115">
        <f t="shared" si="1"/>
        <v>0.486747978948846</v>
      </c>
      <c r="J24" s="115">
        <f t="shared" si="1"/>
        <v>0.10837171347319784</v>
      </c>
    </row>
    <row r="25" spans="1:10" ht="15">
      <c r="A25" s="1">
        <v>5</v>
      </c>
      <c r="B25" s="111" t="s">
        <v>293</v>
      </c>
      <c r="C25" s="14">
        <v>305839.03517643583</v>
      </c>
      <c r="D25" s="133">
        <f t="shared" si="2"/>
        <v>101948.416342544</v>
      </c>
      <c r="E25" s="14">
        <v>90462.87049779612</v>
      </c>
      <c r="F25" s="14">
        <v>11485.545844747892</v>
      </c>
      <c r="G25" s="258">
        <v>203890.61883389147</v>
      </c>
      <c r="H25" s="259">
        <f t="shared" si="0"/>
        <v>0.33334010579692963</v>
      </c>
      <c r="I25" s="115">
        <f t="shared" si="1"/>
        <v>0.2957858876503743</v>
      </c>
      <c r="J25" s="115">
        <f t="shared" si="1"/>
        <v>0.11266036547499433</v>
      </c>
    </row>
    <row r="26" spans="1:10" ht="15">
      <c r="A26" s="1">
        <v>6</v>
      </c>
      <c r="B26" s="111" t="s">
        <v>403</v>
      </c>
      <c r="C26" s="14">
        <v>258942.07662689258</v>
      </c>
      <c r="D26" s="133">
        <f t="shared" si="2"/>
        <v>22984.657819116663</v>
      </c>
      <c r="E26" s="274">
        <v>21761.10034808818</v>
      </c>
      <c r="F26" s="14">
        <v>1223.5574710284816</v>
      </c>
      <c r="G26" s="258">
        <v>235957.41880777595</v>
      </c>
      <c r="H26" s="259">
        <f t="shared" si="0"/>
        <v>0.08876370390832641</v>
      </c>
      <c r="I26" s="115">
        <f t="shared" si="1"/>
        <v>0.08403848702983704</v>
      </c>
      <c r="J26" s="115">
        <f t="shared" si="1"/>
        <v>0.053233660498997366</v>
      </c>
    </row>
    <row r="27" spans="2:10" ht="6" customHeight="1">
      <c r="B27" s="2"/>
      <c r="C27" s="116"/>
      <c r="D27" s="116"/>
      <c r="E27" s="116"/>
      <c r="F27" s="116"/>
      <c r="G27" s="261"/>
      <c r="H27" s="262"/>
      <c r="I27" s="263"/>
      <c r="J27" s="263"/>
    </row>
    <row r="28" spans="1:10" ht="15">
      <c r="A28" s="11" t="s">
        <v>40</v>
      </c>
      <c r="B28" s="1" t="s">
        <v>20</v>
      </c>
      <c r="C28" s="14">
        <v>1573206.340920268</v>
      </c>
      <c r="D28" s="133">
        <f aca="true" t="shared" si="3" ref="D28:D33">E28+F28</f>
        <v>1014797.5029099928</v>
      </c>
      <c r="E28" s="14">
        <v>831536.8574189469</v>
      </c>
      <c r="F28" s="14">
        <v>183260.64549104593</v>
      </c>
      <c r="G28" s="258">
        <v>558408.8380102916</v>
      </c>
      <c r="H28" s="259">
        <f t="shared" si="0"/>
        <v>0.6450504784492372</v>
      </c>
      <c r="I28" s="115">
        <f t="shared" si="1"/>
        <v>0.5285618521805145</v>
      </c>
      <c r="J28" s="115">
        <f t="shared" si="1"/>
        <v>0.18058838828981646</v>
      </c>
    </row>
    <row r="29" spans="1:10" ht="15">
      <c r="A29" s="1">
        <v>1</v>
      </c>
      <c r="B29" s="111" t="s">
        <v>290</v>
      </c>
      <c r="C29" s="14">
        <v>544758.0019476159</v>
      </c>
      <c r="D29" s="133">
        <f t="shared" si="3"/>
        <v>253185.13119844798</v>
      </c>
      <c r="E29" s="14">
        <v>198058.51238600464</v>
      </c>
      <c r="F29" s="14">
        <v>55126.61881244334</v>
      </c>
      <c r="G29" s="258">
        <v>291572.87074916763</v>
      </c>
      <c r="H29" s="259">
        <f t="shared" si="0"/>
        <v>0.4647662453663129</v>
      </c>
      <c r="I29" s="115">
        <f t="shared" si="1"/>
        <v>0.3635715522817598</v>
      </c>
      <c r="J29" s="115">
        <f t="shared" si="1"/>
        <v>0.21773244957751794</v>
      </c>
    </row>
    <row r="30" spans="1:10" ht="15">
      <c r="A30" s="1">
        <v>2</v>
      </c>
      <c r="B30" s="111" t="s">
        <v>291</v>
      </c>
      <c r="C30" s="14">
        <v>480528.85766736494</v>
      </c>
      <c r="D30" s="133">
        <f t="shared" si="3"/>
        <v>383246.11952163273</v>
      </c>
      <c r="E30" s="14">
        <v>311974.85963837546</v>
      </c>
      <c r="F30" s="14">
        <v>71271.25988325728</v>
      </c>
      <c r="G30" s="258">
        <v>97282.73814573178</v>
      </c>
      <c r="H30" s="259">
        <f t="shared" si="0"/>
        <v>0.7975506848475811</v>
      </c>
      <c r="I30" s="115">
        <f t="shared" si="1"/>
        <v>0.6492323086542554</v>
      </c>
      <c r="J30" s="115">
        <f t="shared" si="1"/>
        <v>0.18596733600908463</v>
      </c>
    </row>
    <row r="31" spans="1:10" ht="15">
      <c r="A31" s="1">
        <v>3</v>
      </c>
      <c r="B31" s="111" t="s">
        <v>292</v>
      </c>
      <c r="C31" s="14">
        <v>415090.58916444296</v>
      </c>
      <c r="D31" s="133">
        <f t="shared" si="3"/>
        <v>329896.10468091007</v>
      </c>
      <c r="E31" s="14">
        <v>282637.4039718514</v>
      </c>
      <c r="F31" s="14">
        <v>47258.70070905865</v>
      </c>
      <c r="G31" s="258">
        <v>85194.48448353249</v>
      </c>
      <c r="H31" s="259">
        <f t="shared" si="0"/>
        <v>0.7947568875145418</v>
      </c>
      <c r="I31" s="115">
        <f t="shared" si="1"/>
        <v>0.6809053525901096</v>
      </c>
      <c r="J31" s="115">
        <f t="shared" si="1"/>
        <v>0.1432532850145937</v>
      </c>
    </row>
    <row r="32" spans="1:10" ht="15">
      <c r="A32" s="1">
        <v>4</v>
      </c>
      <c r="B32" s="111" t="s">
        <v>293</v>
      </c>
      <c r="C32" s="14">
        <v>79707.45212706864</v>
      </c>
      <c r="D32" s="133">
        <f t="shared" si="3"/>
        <v>40176.9621258877</v>
      </c>
      <c r="E32" s="14">
        <v>31692.185385993977</v>
      </c>
      <c r="F32" s="14">
        <v>8484.776739893723</v>
      </c>
      <c r="G32" s="258">
        <v>39530.49000118096</v>
      </c>
      <c r="H32" s="259">
        <f t="shared" si="0"/>
        <v>0.5040552803248319</v>
      </c>
      <c r="I32" s="115">
        <f t="shared" si="1"/>
        <v>0.3976063033036194</v>
      </c>
      <c r="J32" s="115">
        <f t="shared" si="1"/>
        <v>0.2111851242836159</v>
      </c>
    </row>
    <row r="33" spans="1:10" ht="15">
      <c r="A33" s="1">
        <v>5</v>
      </c>
      <c r="B33" s="111" t="s">
        <v>403</v>
      </c>
      <c r="C33" s="14">
        <v>53121.44001379565</v>
      </c>
      <c r="D33" s="133">
        <f t="shared" si="3"/>
        <v>8293.185383116786</v>
      </c>
      <c r="E33" s="14">
        <v>7173.896036723353</v>
      </c>
      <c r="F33" s="14">
        <v>1119.2893463934329</v>
      </c>
      <c r="G33" s="258">
        <v>44828.25463067889</v>
      </c>
      <c r="H33" s="259">
        <f t="shared" si="0"/>
        <v>0.15611748064365433</v>
      </c>
      <c r="I33" s="115">
        <f t="shared" si="1"/>
        <v>0.13504709275313867</v>
      </c>
      <c r="J33" s="115">
        <f t="shared" si="1"/>
        <v>0.13496494949601331</v>
      </c>
    </row>
    <row r="34" spans="2:10" ht="3" customHeight="1">
      <c r="B34" s="2"/>
      <c r="C34" s="116"/>
      <c r="D34" s="116">
        <v>0</v>
      </c>
      <c r="E34" s="116"/>
      <c r="F34" s="116"/>
      <c r="G34" s="261"/>
      <c r="H34" s="262"/>
      <c r="I34" s="263"/>
      <c r="J34" s="263"/>
    </row>
    <row r="35" spans="1:10" ht="15.75" customHeight="1">
      <c r="A35" s="11" t="s">
        <v>41</v>
      </c>
      <c r="B35" s="1" t="s">
        <v>684</v>
      </c>
      <c r="C35" s="14">
        <v>5135976.8281636685</v>
      </c>
      <c r="D35" s="133">
        <f aca="true" t="shared" si="4" ref="D35:D40">E35+F35</f>
        <v>2610731.815721716</v>
      </c>
      <c r="E35" s="14">
        <v>2186995.4016063316</v>
      </c>
      <c r="F35" s="14">
        <v>423736.4141153842</v>
      </c>
      <c r="G35" s="258">
        <v>2525245.0124419583</v>
      </c>
      <c r="H35" s="259">
        <f t="shared" si="0"/>
        <v>0.5083223509509415</v>
      </c>
      <c r="I35" s="115">
        <f t="shared" si="1"/>
        <v>0.4258187828289475</v>
      </c>
      <c r="J35" s="115">
        <f t="shared" si="1"/>
        <v>0.16230560778539627</v>
      </c>
    </row>
    <row r="36" spans="1:10" ht="15">
      <c r="A36" s="1">
        <v>1</v>
      </c>
      <c r="B36" s="111" t="s">
        <v>290</v>
      </c>
      <c r="C36" s="14">
        <v>1477952.5262899192</v>
      </c>
      <c r="D36" s="133">
        <f t="shared" si="4"/>
        <v>606629.565415581</v>
      </c>
      <c r="E36" s="14">
        <v>467876.8087651575</v>
      </c>
      <c r="F36" s="14">
        <v>138752.75665042351</v>
      </c>
      <c r="G36" s="258">
        <v>871322.9608743303</v>
      </c>
      <c r="H36" s="259">
        <f t="shared" si="0"/>
        <v>0.41045267329282464</v>
      </c>
      <c r="I36" s="115">
        <f t="shared" si="1"/>
        <v>0.31657093204452325</v>
      </c>
      <c r="J36" s="115">
        <f t="shared" si="1"/>
        <v>0.2287273231652809</v>
      </c>
    </row>
    <row r="37" spans="1:10" ht="15">
      <c r="A37" s="1">
        <v>2</v>
      </c>
      <c r="B37" s="111" t="s">
        <v>291</v>
      </c>
      <c r="C37" s="14">
        <v>1330552.3840937389</v>
      </c>
      <c r="D37" s="133">
        <f t="shared" si="4"/>
        <v>880962.7320395174</v>
      </c>
      <c r="E37" s="14">
        <v>727471.4334638596</v>
      </c>
      <c r="F37" s="14">
        <v>153491.29857565774</v>
      </c>
      <c r="G37" s="258">
        <v>449589.652054216</v>
      </c>
      <c r="H37" s="259">
        <f t="shared" si="0"/>
        <v>0.6621030051662007</v>
      </c>
      <c r="I37" s="115">
        <f t="shared" si="1"/>
        <v>0.5467439254256438</v>
      </c>
      <c r="J37" s="115">
        <f t="shared" si="1"/>
        <v>0.1742313187531894</v>
      </c>
    </row>
    <row r="38" spans="1:10" ht="15">
      <c r="A38" s="1">
        <v>3</v>
      </c>
      <c r="B38" s="111" t="s">
        <v>292</v>
      </c>
      <c r="C38" s="14">
        <v>1472695.7718524383</v>
      </c>
      <c r="D38" s="133">
        <f t="shared" si="4"/>
        <v>887670.3998429071</v>
      </c>
      <c r="E38" s="14">
        <v>780916.0250053611</v>
      </c>
      <c r="F38" s="14">
        <v>106754.37483754601</v>
      </c>
      <c r="G38" s="258">
        <v>585025.3720095222</v>
      </c>
      <c r="H38" s="259">
        <f t="shared" si="0"/>
        <v>0.6027520529418958</v>
      </c>
      <c r="I38" s="115">
        <f t="shared" si="1"/>
        <v>0.5302629639678272</v>
      </c>
      <c r="J38" s="115">
        <f t="shared" si="1"/>
        <v>0.12026352895899037</v>
      </c>
    </row>
    <row r="39" spans="1:10" ht="15">
      <c r="A39" s="1">
        <v>4</v>
      </c>
      <c r="B39" s="111" t="s">
        <v>293</v>
      </c>
      <c r="C39" s="14">
        <v>476422.73554113583</v>
      </c>
      <c r="D39" s="133">
        <f t="shared" si="4"/>
        <v>187494.35701155386</v>
      </c>
      <c r="E39" s="14">
        <v>166336.33583585097</v>
      </c>
      <c r="F39" s="14">
        <v>21158.021175702896</v>
      </c>
      <c r="G39" s="258">
        <v>288928.3785295826</v>
      </c>
      <c r="H39" s="259">
        <f t="shared" si="0"/>
        <v>0.39354619967620125</v>
      </c>
      <c r="I39" s="115">
        <f t="shared" si="1"/>
        <v>0.3491360160360965</v>
      </c>
      <c r="J39" s="115">
        <f t="shared" si="1"/>
        <v>0.11284617581530247</v>
      </c>
    </row>
    <row r="40" spans="1:10" ht="15">
      <c r="A40" s="1">
        <v>5</v>
      </c>
      <c r="B40" s="111" t="s">
        <v>403</v>
      </c>
      <c r="C40" s="14">
        <v>378353.4103864844</v>
      </c>
      <c r="D40" s="133">
        <f t="shared" si="4"/>
        <v>47974.76141217269</v>
      </c>
      <c r="E40" s="14">
        <v>44394.79853611948</v>
      </c>
      <c r="F40" s="14">
        <v>3579.9628760532096</v>
      </c>
      <c r="G40" s="258">
        <v>330378.64897431195</v>
      </c>
      <c r="H40" s="259">
        <f t="shared" si="0"/>
        <v>0.12679880792713596</v>
      </c>
      <c r="I40" s="115">
        <f t="shared" si="1"/>
        <v>0.11733685310453688</v>
      </c>
      <c r="J40" s="115">
        <f t="shared" si="1"/>
        <v>0.07462179635029642</v>
      </c>
    </row>
    <row r="41" spans="2:10" ht="8.25" customHeight="1"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9">
    <mergeCell ref="C2:C4"/>
    <mergeCell ref="D2:G2"/>
    <mergeCell ref="J2:J4"/>
    <mergeCell ref="G3:G4"/>
    <mergeCell ref="H2:H4"/>
    <mergeCell ref="I2:I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I18" sqref="I18"/>
    </sheetView>
  </sheetViews>
  <sheetFormatPr defaultColWidth="11.421875" defaultRowHeight="15"/>
  <cols>
    <col min="1" max="1" width="25.00390625" style="1" customWidth="1"/>
    <col min="2" max="2" width="10.57421875" style="1" customWidth="1"/>
    <col min="3" max="8" width="13.00390625" style="1" customWidth="1"/>
    <col min="9" max="9" width="12.28125" style="1" customWidth="1"/>
    <col min="10" max="16384" width="11.421875" style="1" customWidth="1"/>
  </cols>
  <sheetData>
    <row r="1" spans="1:9" ht="15">
      <c r="A1" s="436" t="s">
        <v>628</v>
      </c>
      <c r="B1" s="436"/>
      <c r="C1" s="436"/>
      <c r="D1" s="436"/>
      <c r="E1" s="436"/>
      <c r="F1" s="436"/>
      <c r="G1" s="436"/>
      <c r="H1" s="436"/>
      <c r="I1" s="436"/>
    </row>
    <row r="2" spans="1:10" ht="24" customHeight="1">
      <c r="A2" s="59"/>
      <c r="B2" s="433" t="s">
        <v>9</v>
      </c>
      <c r="C2" s="432" t="s">
        <v>10</v>
      </c>
      <c r="D2" s="432"/>
      <c r="E2" s="432"/>
      <c r="F2" s="432"/>
      <c r="G2" s="433" t="s">
        <v>11</v>
      </c>
      <c r="H2" s="433" t="s">
        <v>475</v>
      </c>
      <c r="I2" s="433" t="s">
        <v>13</v>
      </c>
      <c r="J2" s="42"/>
    </row>
    <row r="3" spans="1:10" ht="24" customHeight="1">
      <c r="A3" s="60">
        <v>15</v>
      </c>
      <c r="B3" s="433"/>
      <c r="C3" s="434" t="s">
        <v>14</v>
      </c>
      <c r="D3" s="434" t="s">
        <v>15</v>
      </c>
      <c r="E3" s="434" t="s">
        <v>16</v>
      </c>
      <c r="F3" s="434" t="s">
        <v>17</v>
      </c>
      <c r="G3" s="433"/>
      <c r="H3" s="433"/>
      <c r="I3" s="433"/>
      <c r="J3" s="42"/>
    </row>
    <row r="4" spans="1:9" ht="15">
      <c r="A4" s="17">
        <v>30</v>
      </c>
      <c r="B4" s="433"/>
      <c r="C4" s="435"/>
      <c r="D4" s="435"/>
      <c r="E4" s="435"/>
      <c r="F4" s="435"/>
      <c r="G4" s="433"/>
      <c r="H4" s="433"/>
      <c r="I4" s="433"/>
    </row>
    <row r="5" spans="1:9" ht="15">
      <c r="A5" s="1" t="s">
        <v>27</v>
      </c>
      <c r="B5" s="251">
        <v>6709183.169083818</v>
      </c>
      <c r="C5" s="272">
        <f>D5+E5</f>
        <v>3625529.3186317706</v>
      </c>
      <c r="D5" s="251">
        <v>3018532.259025341</v>
      </c>
      <c r="E5" s="251">
        <v>606997.0596064298</v>
      </c>
      <c r="F5" s="251">
        <v>3083653.850452298</v>
      </c>
      <c r="G5" s="270">
        <f>C5/B5*100</f>
        <v>54.03831177748065</v>
      </c>
      <c r="H5" s="270">
        <f>+D5/B5*100</f>
        <v>44.99105454349282</v>
      </c>
      <c r="I5" s="271">
        <f>+E5/C5*100</f>
        <v>16.742301778861435</v>
      </c>
    </row>
    <row r="6" spans="2:9" ht="6" customHeight="1">
      <c r="B6" s="14"/>
      <c r="C6" s="133"/>
      <c r="D6" s="14"/>
      <c r="E6" s="14"/>
      <c r="F6" s="14"/>
      <c r="G6" s="230"/>
      <c r="H6" s="115"/>
      <c r="I6" s="115"/>
    </row>
    <row r="7" spans="1:9" ht="15">
      <c r="A7" s="114" t="s">
        <v>130</v>
      </c>
      <c r="B7" s="14">
        <v>3376361.9231354333</v>
      </c>
      <c r="C7" s="133">
        <f>D7+E7</f>
        <v>1800826.1463888725</v>
      </c>
      <c r="D7" s="14">
        <v>1542386.1342029923</v>
      </c>
      <c r="E7" s="14">
        <v>258440.01218588022</v>
      </c>
      <c r="F7" s="14">
        <v>1575535.776746567</v>
      </c>
      <c r="G7" s="265">
        <f>C7/B7*100</f>
        <v>53.3362888039132</v>
      </c>
      <c r="H7" s="265">
        <f aca="true" t="shared" si="0" ref="H7:I11">+D7/B7*100</f>
        <v>45.681895759879524</v>
      </c>
      <c r="I7" s="266">
        <f>+E7/C7*100</f>
        <v>14.351191685222918</v>
      </c>
    </row>
    <row r="8" spans="1:9" ht="15">
      <c r="A8" s="114" t="s">
        <v>81</v>
      </c>
      <c r="B8" s="14">
        <v>1946226.8336797461</v>
      </c>
      <c r="C8" s="133">
        <f>D8+E8</f>
        <v>1041929.1175107803</v>
      </c>
      <c r="D8" s="14">
        <v>873209.4055864918</v>
      </c>
      <c r="E8" s="14">
        <v>168719.71192428854</v>
      </c>
      <c r="F8" s="14">
        <v>904297.7161689413</v>
      </c>
      <c r="G8" s="265">
        <f>C8/B8*100</f>
        <v>53.53585201272746</v>
      </c>
      <c r="H8" s="265">
        <f t="shared" si="0"/>
        <v>44.86678482052927</v>
      </c>
      <c r="I8" s="266">
        <f t="shared" si="0"/>
        <v>16.193012469731933</v>
      </c>
    </row>
    <row r="9" spans="1:9" ht="15">
      <c r="A9" s="114" t="s">
        <v>373</v>
      </c>
      <c r="B9" s="14">
        <v>551175.7803771556</v>
      </c>
      <c r="C9" s="133">
        <f>D9+E9</f>
        <v>198389.31574357</v>
      </c>
      <c r="D9" s="14">
        <v>150308.63713605818</v>
      </c>
      <c r="E9" s="14">
        <v>48080.67860751183</v>
      </c>
      <c r="F9" s="14">
        <v>352786.46463358693</v>
      </c>
      <c r="G9" s="265">
        <f>C9/B9*100</f>
        <v>35.9938376841989</v>
      </c>
      <c r="H9" s="265">
        <f t="shared" si="0"/>
        <v>27.270544622480653</v>
      </c>
      <c r="I9" s="266">
        <f>+E9/C9*100</f>
        <v>24.235518141339305</v>
      </c>
    </row>
    <row r="10" spans="1:9" ht="15">
      <c r="A10" s="114" t="s">
        <v>82</v>
      </c>
      <c r="B10" s="14">
        <v>571358.07849302</v>
      </c>
      <c r="C10" s="133">
        <f>D10+E10</f>
        <v>355415.84644823475</v>
      </c>
      <c r="D10" s="14">
        <v>260067.37322732236</v>
      </c>
      <c r="E10" s="14">
        <v>95348.4732209124</v>
      </c>
      <c r="F10" s="14">
        <v>215942.23204478875</v>
      </c>
      <c r="G10" s="265">
        <f>C10/B10*100</f>
        <v>62.205446956426755</v>
      </c>
      <c r="H10" s="265">
        <f t="shared" si="0"/>
        <v>45.51740546195838</v>
      </c>
      <c r="I10" s="266">
        <f>+E10/C10*100</f>
        <v>26.827299394147758</v>
      </c>
    </row>
    <row r="11" spans="1:9" ht="15">
      <c r="A11" s="114" t="s">
        <v>374</v>
      </c>
      <c r="B11" s="14">
        <v>264060.5533986524</v>
      </c>
      <c r="C11" s="133">
        <f>D11+E11</f>
        <v>228968.89254027593</v>
      </c>
      <c r="D11" s="14">
        <v>192560.7088724395</v>
      </c>
      <c r="E11" s="14">
        <v>36408.183667836434</v>
      </c>
      <c r="F11" s="14">
        <v>35091.660858375704</v>
      </c>
      <c r="G11" s="265">
        <f>C11/B11*100</f>
        <v>86.71075236088043</v>
      </c>
      <c r="H11" s="265">
        <f t="shared" si="0"/>
        <v>72.92293619552122</v>
      </c>
      <c r="I11" s="266">
        <f>+E11/C11*100</f>
        <v>15.900930149903306</v>
      </c>
    </row>
    <row r="12" spans="1:9" ht="8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437" t="s">
        <v>629</v>
      </c>
      <c r="B14" s="437"/>
      <c r="C14" s="437"/>
      <c r="D14" s="437"/>
      <c r="E14" s="437"/>
      <c r="F14" s="437"/>
      <c r="G14" s="437"/>
      <c r="H14" s="437"/>
      <c r="I14" s="437"/>
    </row>
    <row r="15" spans="1:9" ht="17.25" customHeight="1">
      <c r="A15" s="16"/>
      <c r="B15" s="433" t="s">
        <v>9</v>
      </c>
      <c r="C15" s="432" t="s">
        <v>10</v>
      </c>
      <c r="D15" s="432"/>
      <c r="E15" s="432"/>
      <c r="F15" s="432"/>
      <c r="G15" s="433" t="s">
        <v>11</v>
      </c>
      <c r="H15" s="433" t="s">
        <v>12</v>
      </c>
      <c r="I15" s="433" t="s">
        <v>13</v>
      </c>
    </row>
    <row r="16" spans="1:9" ht="15">
      <c r="A16" s="17">
        <v>15</v>
      </c>
      <c r="B16" s="433"/>
      <c r="C16" s="434" t="s">
        <v>14</v>
      </c>
      <c r="D16" s="434" t="s">
        <v>15</v>
      </c>
      <c r="E16" s="434" t="s">
        <v>16</v>
      </c>
      <c r="F16" s="434" t="s">
        <v>17</v>
      </c>
      <c r="G16" s="433"/>
      <c r="H16" s="433"/>
      <c r="I16" s="433"/>
    </row>
    <row r="17" spans="1:9" ht="15">
      <c r="A17" s="17">
        <v>30</v>
      </c>
      <c r="B17" s="433"/>
      <c r="C17" s="435"/>
      <c r="D17" s="435"/>
      <c r="E17" s="435"/>
      <c r="F17" s="435"/>
      <c r="G17" s="433"/>
      <c r="H17" s="433"/>
      <c r="I17" s="433"/>
    </row>
    <row r="18" spans="1:9" ht="15">
      <c r="A18" s="1" t="s">
        <v>27</v>
      </c>
      <c r="B18" s="268">
        <v>6709183.169083818</v>
      </c>
      <c r="C18" s="269">
        <f aca="true" t="shared" si="1" ref="C18:C24">D18+E18</f>
        <v>3625529.3186317706</v>
      </c>
      <c r="D18" s="268">
        <v>3018532.259025341</v>
      </c>
      <c r="E18" s="268">
        <v>606997.0596064298</v>
      </c>
      <c r="F18" s="268">
        <v>3083653.850452298</v>
      </c>
      <c r="G18" s="270">
        <f>C18/B18*100</f>
        <v>54.03831177748065</v>
      </c>
      <c r="H18" s="270">
        <f>+D18/B18*100</f>
        <v>44.99105454349282</v>
      </c>
      <c r="I18" s="271">
        <f>+E18/C18*100</f>
        <v>16.742301778861435</v>
      </c>
    </row>
    <row r="19" spans="2:9" ht="9.75" customHeight="1">
      <c r="B19" s="217"/>
      <c r="C19" s="113"/>
      <c r="D19" s="217"/>
      <c r="E19" s="217"/>
      <c r="F19" s="217"/>
      <c r="G19" s="230"/>
      <c r="H19" s="115"/>
      <c r="I19" s="217"/>
    </row>
    <row r="20" spans="1:9" ht="15">
      <c r="A20" s="1" t="s">
        <v>442</v>
      </c>
      <c r="B20" s="220">
        <v>2626030.8809803654</v>
      </c>
      <c r="C20" s="113">
        <f>D20+E20</f>
        <v>1484221.6092267837</v>
      </c>
      <c r="D20" s="236">
        <v>1262255.9404890728</v>
      </c>
      <c r="E20" s="236">
        <v>221965.66873771086</v>
      </c>
      <c r="F20" s="236">
        <v>1141809.2717535517</v>
      </c>
      <c r="G20" s="265">
        <f>C20/B20*100</f>
        <v>56.51957941456824</v>
      </c>
      <c r="H20" s="265">
        <f aca="true" t="shared" si="2" ref="H20:I24">+D20/B20*100</f>
        <v>48.06706385790254</v>
      </c>
      <c r="I20" s="266">
        <f t="shared" si="2"/>
        <v>14.955022036995238</v>
      </c>
    </row>
    <row r="21" spans="1:9" ht="15">
      <c r="A21" s="1" t="s">
        <v>132</v>
      </c>
      <c r="B21" s="220">
        <v>878164.562752837</v>
      </c>
      <c r="C21" s="113">
        <f t="shared" si="1"/>
        <v>607493.3365566668</v>
      </c>
      <c r="D21" s="236">
        <v>515539.3741753138</v>
      </c>
      <c r="E21" s="236">
        <v>91953.96238135292</v>
      </c>
      <c r="F21" s="236">
        <v>270671.22619616456</v>
      </c>
      <c r="G21" s="265">
        <f>C21/B21*100</f>
        <v>69.17761913010013</v>
      </c>
      <c r="H21" s="265">
        <f t="shared" si="2"/>
        <v>58.70646528473211</v>
      </c>
      <c r="I21" s="266">
        <f t="shared" si="2"/>
        <v>15.136620740987416</v>
      </c>
    </row>
    <row r="22" spans="1:9" ht="15">
      <c r="A22" s="1" t="s">
        <v>443</v>
      </c>
      <c r="B22" s="220">
        <v>211041.69561118502</v>
      </c>
      <c r="C22" s="113">
        <f t="shared" si="1"/>
        <v>147751.02161153304</v>
      </c>
      <c r="D22" s="236">
        <v>131777.5735643676</v>
      </c>
      <c r="E22" s="236">
        <v>15973.448047165448</v>
      </c>
      <c r="F22" s="236">
        <v>63290.67399965196</v>
      </c>
      <c r="G22" s="265">
        <f>C22/B22*100</f>
        <v>70.01034614683147</v>
      </c>
      <c r="H22" s="265">
        <f t="shared" si="2"/>
        <v>62.44148730076044</v>
      </c>
      <c r="I22" s="266">
        <f t="shared" si="2"/>
        <v>10.811057597397083</v>
      </c>
    </row>
    <row r="23" spans="1:9" ht="15">
      <c r="A23" s="1" t="s">
        <v>444</v>
      </c>
      <c r="B23" s="220">
        <v>2496229.6578388424</v>
      </c>
      <c r="C23" s="113">
        <f t="shared" si="1"/>
        <v>1214751.2675656062</v>
      </c>
      <c r="D23" s="236">
        <v>955979.6366778866</v>
      </c>
      <c r="E23" s="236">
        <v>258771.6308877196</v>
      </c>
      <c r="F23" s="236">
        <v>1281478.3902731622</v>
      </c>
      <c r="G23" s="265">
        <f>C23/B23*100</f>
        <v>48.66344183320456</v>
      </c>
      <c r="H23" s="265">
        <f t="shared" si="2"/>
        <v>38.29694249789276</v>
      </c>
      <c r="I23" s="266">
        <f t="shared" si="2"/>
        <v>21.302437609824835</v>
      </c>
    </row>
    <row r="24" spans="1:9" ht="15">
      <c r="A24" s="1" t="s">
        <v>445</v>
      </c>
      <c r="B24" s="220">
        <v>497716.371900841</v>
      </c>
      <c r="C24" s="113">
        <f t="shared" si="1"/>
        <v>171312.0836711245</v>
      </c>
      <c r="D24" s="236">
        <v>152979.7341186435</v>
      </c>
      <c r="E24" s="236">
        <v>18332.34955248101</v>
      </c>
      <c r="F24" s="236">
        <v>326404.2882297167</v>
      </c>
      <c r="G24" s="265">
        <f>C24/B24*100</f>
        <v>34.41961995681642</v>
      </c>
      <c r="H24" s="265">
        <f t="shared" si="2"/>
        <v>30.736327506044216</v>
      </c>
      <c r="I24" s="266">
        <f t="shared" si="2"/>
        <v>10.70114212589606</v>
      </c>
    </row>
    <row r="25" spans="1:9" ht="6.75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2:6" ht="15">
      <c r="B26" s="126"/>
      <c r="C26" s="126"/>
      <c r="D26" s="126"/>
      <c r="E26" s="345"/>
      <c r="F26" s="126"/>
    </row>
    <row r="27" spans="2:6" ht="15">
      <c r="B27" s="126"/>
      <c r="C27" s="126"/>
      <c r="D27" s="126"/>
      <c r="E27" s="126"/>
      <c r="F27" s="126"/>
    </row>
    <row r="28" spans="2:6" ht="15">
      <c r="B28" s="126"/>
      <c r="C28" s="126"/>
      <c r="D28" s="126"/>
      <c r="E28" s="126"/>
      <c r="F28" s="126"/>
    </row>
    <row r="29" ht="15">
      <c r="F29" s="126"/>
    </row>
  </sheetData>
  <sheetProtection/>
  <mergeCells count="20">
    <mergeCell ref="A14:I14"/>
    <mergeCell ref="B15:B17"/>
    <mergeCell ref="C15:F15"/>
    <mergeCell ref="G15:G17"/>
    <mergeCell ref="H15:H17"/>
    <mergeCell ref="I15:I17"/>
    <mergeCell ref="C16:C17"/>
    <mergeCell ref="D16:D17"/>
    <mergeCell ref="E16:E17"/>
    <mergeCell ref="F16:F17"/>
    <mergeCell ref="A1:I1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22">
      <selection activeCell="A41" sqref="A41"/>
    </sheetView>
  </sheetViews>
  <sheetFormatPr defaultColWidth="11.421875" defaultRowHeight="15"/>
  <cols>
    <col min="1" max="1" width="39.421875" style="1" customWidth="1"/>
    <col min="2" max="6" width="11.421875" style="1" customWidth="1"/>
    <col min="7" max="7" width="13.7109375" style="1" bestFit="1" customWidth="1"/>
    <col min="8" max="8" width="15.00390625" style="1" bestFit="1" customWidth="1"/>
    <col min="9" max="16384" width="11.421875" style="1" customWidth="1"/>
  </cols>
  <sheetData>
    <row r="1" spans="1:8" ht="15.75">
      <c r="A1" s="88" t="s">
        <v>566</v>
      </c>
      <c r="G1" s="8"/>
      <c r="H1" s="8"/>
    </row>
    <row r="2" spans="1:10" ht="15" customHeight="1">
      <c r="A2" s="56"/>
      <c r="B2" s="184"/>
      <c r="C2" s="184"/>
      <c r="D2" s="184"/>
      <c r="E2" s="184"/>
      <c r="F2" s="184"/>
      <c r="G2" s="164" t="s">
        <v>134</v>
      </c>
      <c r="H2" s="164" t="s">
        <v>137</v>
      </c>
      <c r="I2" s="42"/>
      <c r="J2" s="42"/>
    </row>
    <row r="3" spans="1:10" ht="15" customHeight="1">
      <c r="A3" s="5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  <c r="I3" s="42"/>
      <c r="J3" s="42"/>
    </row>
    <row r="4" spans="1:10" ht="15">
      <c r="A4" s="56"/>
      <c r="B4" s="184"/>
      <c r="C4" s="184"/>
      <c r="D4" s="184"/>
      <c r="E4" s="184"/>
      <c r="F4" s="184"/>
      <c r="G4" s="164" t="s">
        <v>135</v>
      </c>
      <c r="H4" s="164" t="s">
        <v>135</v>
      </c>
      <c r="I4" s="42"/>
      <c r="J4" s="42"/>
    </row>
    <row r="5" spans="1:8" s="22" customFormat="1" ht="15">
      <c r="A5" s="22" t="s">
        <v>83</v>
      </c>
      <c r="B5" s="251">
        <v>3018532.259025341</v>
      </c>
      <c r="C5" s="251">
        <v>1651071.9414272015</v>
      </c>
      <c r="D5" s="251">
        <v>1367460.3175981212</v>
      </c>
      <c r="E5" s="251">
        <v>831536.8574189469</v>
      </c>
      <c r="F5" s="251">
        <v>2186995.4016063316</v>
      </c>
      <c r="G5" s="251">
        <v>1447220.2453611023</v>
      </c>
      <c r="H5" s="251">
        <v>1571312.013664216</v>
      </c>
    </row>
    <row r="6" spans="2:8" ht="4.5" customHeight="1">
      <c r="B6" s="133"/>
      <c r="C6" s="133"/>
      <c r="D6" s="133"/>
      <c r="E6" s="133"/>
      <c r="F6" s="133"/>
      <c r="G6" s="133"/>
      <c r="H6" s="133"/>
    </row>
    <row r="7" spans="1:8" ht="15" customHeight="1">
      <c r="A7" s="78" t="s">
        <v>167</v>
      </c>
      <c r="B7" s="14">
        <v>230764.8696718439</v>
      </c>
      <c r="C7" s="14">
        <v>114821.0300318899</v>
      </c>
      <c r="D7" s="14">
        <v>115943.83963995424</v>
      </c>
      <c r="E7" s="14">
        <v>64345.49725181472</v>
      </c>
      <c r="F7" s="14">
        <v>166419.37242002922</v>
      </c>
      <c r="G7" s="14">
        <v>86615.49352765732</v>
      </c>
      <c r="H7" s="14">
        <v>144149.37614418677</v>
      </c>
    </row>
    <row r="8" spans="1:8" ht="15" customHeight="1">
      <c r="A8" s="7" t="s">
        <v>55</v>
      </c>
      <c r="B8" s="14">
        <v>435170.45147931774</v>
      </c>
      <c r="C8" s="14">
        <v>234848.69634772767</v>
      </c>
      <c r="D8" s="14">
        <v>200321.75513159067</v>
      </c>
      <c r="E8" s="14">
        <v>133713.01513419044</v>
      </c>
      <c r="F8" s="14">
        <v>301457.4363451288</v>
      </c>
      <c r="G8" s="14">
        <v>175281.5648646773</v>
      </c>
      <c r="H8" s="14">
        <v>259888.88661464088</v>
      </c>
    </row>
    <row r="9" spans="1:8" ht="15" customHeight="1">
      <c r="A9" s="7" t="s">
        <v>56</v>
      </c>
      <c r="B9" s="14">
        <v>518863.981941691</v>
      </c>
      <c r="C9" s="14">
        <v>289028.1861639853</v>
      </c>
      <c r="D9" s="14">
        <v>229835.79577770882</v>
      </c>
      <c r="E9" s="14">
        <v>163732.19560470703</v>
      </c>
      <c r="F9" s="14">
        <v>355131.7863369859</v>
      </c>
      <c r="G9" s="14">
        <v>209512.83072158042</v>
      </c>
      <c r="H9" s="14">
        <v>309351.1512201141</v>
      </c>
    </row>
    <row r="10" spans="1:8" ht="16.5" customHeight="1">
      <c r="A10" s="7" t="s">
        <v>73</v>
      </c>
      <c r="B10" s="14">
        <v>520582.31116053654</v>
      </c>
      <c r="C10" s="14">
        <v>308392.7234375519</v>
      </c>
      <c r="D10" s="14">
        <v>212189.58772298644</v>
      </c>
      <c r="E10" s="14">
        <v>148242.664033668</v>
      </c>
      <c r="F10" s="14">
        <v>372339.6471268698</v>
      </c>
      <c r="G10" s="14">
        <v>240939.62835066736</v>
      </c>
      <c r="H10" s="14">
        <v>279642.6828098708</v>
      </c>
    </row>
    <row r="11" spans="1:8" ht="16.5" customHeight="1">
      <c r="A11" s="7" t="s">
        <v>57</v>
      </c>
      <c r="B11" s="14">
        <v>418701.79595042364</v>
      </c>
      <c r="C11" s="14">
        <v>236862.8848580551</v>
      </c>
      <c r="D11" s="14">
        <v>181838.91109236813</v>
      </c>
      <c r="E11" s="14">
        <v>119362.70775450644</v>
      </c>
      <c r="F11" s="14">
        <v>299339.08819591766</v>
      </c>
      <c r="G11" s="14">
        <v>218636.5053166233</v>
      </c>
      <c r="H11" s="14">
        <v>200065.29063379994</v>
      </c>
    </row>
    <row r="12" spans="1:8" ht="16.5" customHeight="1">
      <c r="A12" s="7" t="s">
        <v>58</v>
      </c>
      <c r="B12" s="14">
        <v>270713.3059886175</v>
      </c>
      <c r="C12" s="14">
        <v>136399.19688961556</v>
      </c>
      <c r="D12" s="14">
        <v>134314.10909900177</v>
      </c>
      <c r="E12" s="14">
        <v>81157.76791413246</v>
      </c>
      <c r="F12" s="14">
        <v>189555.53807448508</v>
      </c>
      <c r="G12" s="14">
        <v>138757.2768643136</v>
      </c>
      <c r="H12" s="14">
        <v>131956.02912430387</v>
      </c>
    </row>
    <row r="13" spans="1:8" ht="16.5" customHeight="1">
      <c r="A13" s="7" t="s">
        <v>59</v>
      </c>
      <c r="B13" s="14">
        <v>215257.064850057</v>
      </c>
      <c r="C13" s="14">
        <v>108215.07669658444</v>
      </c>
      <c r="D13" s="14">
        <v>107041.9881534728</v>
      </c>
      <c r="E13" s="14">
        <v>52395.208166198034</v>
      </c>
      <c r="F13" s="14">
        <v>162861.85668385937</v>
      </c>
      <c r="G13" s="14">
        <v>124104.4798209923</v>
      </c>
      <c r="H13" s="14">
        <v>91152.58502906485</v>
      </c>
    </row>
    <row r="14" spans="1:8" ht="16.5" customHeight="1">
      <c r="A14" s="7" t="s">
        <v>60</v>
      </c>
      <c r="B14" s="14">
        <v>158881.2621881148</v>
      </c>
      <c r="C14" s="14">
        <v>85130.90205297261</v>
      </c>
      <c r="D14" s="14">
        <v>73750.36013514211</v>
      </c>
      <c r="E14" s="14">
        <v>29721.720137015585</v>
      </c>
      <c r="F14" s="14">
        <v>129159.54205109934</v>
      </c>
      <c r="G14" s="14">
        <v>99413.6261349972</v>
      </c>
      <c r="H14" s="14">
        <v>59467.63605311772</v>
      </c>
    </row>
    <row r="15" spans="1:8" ht="16.5" customHeight="1">
      <c r="A15" s="7" t="s">
        <v>61</v>
      </c>
      <c r="B15" s="14">
        <v>129700.40644056135</v>
      </c>
      <c r="C15" s="14">
        <v>69801.96485105423</v>
      </c>
      <c r="D15" s="14">
        <v>59898.44158950714</v>
      </c>
      <c r="E15" s="14">
        <v>19889.31237392455</v>
      </c>
      <c r="F15" s="14">
        <v>109811.09406663683</v>
      </c>
      <c r="G15" s="14">
        <v>84739.49013963075</v>
      </c>
      <c r="H15" s="14">
        <v>44960.91630093061</v>
      </c>
    </row>
    <row r="16" spans="1:8" ht="16.5" customHeight="1">
      <c r="A16" s="7" t="s">
        <v>62</v>
      </c>
      <c r="B16" s="14">
        <v>68328.11478128354</v>
      </c>
      <c r="C16" s="14">
        <v>37763.68587299456</v>
      </c>
      <c r="D16" s="14">
        <v>30564.428908288974</v>
      </c>
      <c r="E16" s="14">
        <v>11802.873012069422</v>
      </c>
      <c r="F16" s="14">
        <v>56525.241769214124</v>
      </c>
      <c r="G16" s="14">
        <v>39873.13458934656</v>
      </c>
      <c r="H16" s="14">
        <v>28454.980191936986</v>
      </c>
    </row>
    <row r="17" spans="1:8" ht="16.5" customHeight="1">
      <c r="A17" s="7" t="s">
        <v>63</v>
      </c>
      <c r="B17" s="14">
        <v>29330.126893940112</v>
      </c>
      <c r="C17" s="14">
        <v>16030.020566684214</v>
      </c>
      <c r="D17" s="14">
        <v>13300.106327255902</v>
      </c>
      <c r="E17" s="14">
        <v>3755.1993667739125</v>
      </c>
      <c r="F17" s="14">
        <v>25574.927527166197</v>
      </c>
      <c r="G17" s="14">
        <v>17322.25559033822</v>
      </c>
      <c r="H17" s="14">
        <v>12007.871303601896</v>
      </c>
    </row>
    <row r="18" spans="1:8" ht="16.5" customHeight="1">
      <c r="A18" s="7" t="s">
        <v>64</v>
      </c>
      <c r="B18" s="14">
        <v>11399.171347642463</v>
      </c>
      <c r="C18" s="14">
        <v>7847.917234027623</v>
      </c>
      <c r="D18" s="14">
        <v>3551.254113614841</v>
      </c>
      <c r="E18" s="14">
        <v>1320.2129360658175</v>
      </c>
      <c r="F18" s="14">
        <v>10078.958411576647</v>
      </c>
      <c r="G18" s="14">
        <v>5311.249168880842</v>
      </c>
      <c r="H18" s="14">
        <v>6087.9221787616225</v>
      </c>
    </row>
    <row r="19" spans="1:8" ht="16.5" customHeight="1">
      <c r="A19" s="7" t="s">
        <v>65</v>
      </c>
      <c r="B19" s="14">
        <v>10839.39633126024</v>
      </c>
      <c r="C19" s="14">
        <v>5929.656424042804</v>
      </c>
      <c r="D19" s="14">
        <v>4909.7399072174385</v>
      </c>
      <c r="E19" s="14">
        <v>2098.4837338836223</v>
      </c>
      <c r="F19" s="14">
        <v>8740.912597376619</v>
      </c>
      <c r="G19" s="14">
        <v>6712.710271387061</v>
      </c>
      <c r="H19" s="14">
        <v>4126.686059873182</v>
      </c>
    </row>
    <row r="20" spans="1:8" ht="6.75" customHeight="1">
      <c r="A20" s="2"/>
      <c r="B20" s="2"/>
      <c r="C20" s="2"/>
      <c r="D20" s="2"/>
      <c r="E20" s="2"/>
      <c r="F20" s="2"/>
      <c r="G20" s="2"/>
      <c r="H20" s="2"/>
    </row>
    <row r="21" ht="15.75">
      <c r="A21" s="88" t="s">
        <v>567</v>
      </c>
    </row>
    <row r="22" spans="1:8" ht="15">
      <c r="A22" s="66"/>
      <c r="B22" s="32"/>
      <c r="C22" s="32"/>
      <c r="D22" s="32"/>
      <c r="E22" s="32"/>
      <c r="F22" s="32"/>
      <c r="G22" s="164" t="s">
        <v>134</v>
      </c>
      <c r="H22" s="164" t="s">
        <v>137</v>
      </c>
    </row>
    <row r="23" spans="1:8" ht="15">
      <c r="A23" s="66"/>
      <c r="B23" s="184" t="s">
        <v>9</v>
      </c>
      <c r="C23" s="184" t="s">
        <v>49</v>
      </c>
      <c r="D23" s="184" t="s">
        <v>50</v>
      </c>
      <c r="E23" s="184" t="s">
        <v>52</v>
      </c>
      <c r="F23" s="184" t="s">
        <v>51</v>
      </c>
      <c r="G23" s="164" t="s">
        <v>136</v>
      </c>
      <c r="H23" s="164" t="s">
        <v>138</v>
      </c>
    </row>
    <row r="24" spans="1:8" ht="15">
      <c r="A24" s="66"/>
      <c r="B24" s="185"/>
      <c r="C24" s="185"/>
      <c r="D24" s="185"/>
      <c r="E24" s="185"/>
      <c r="F24" s="185"/>
      <c r="G24" s="164" t="s">
        <v>135</v>
      </c>
      <c r="H24" s="164" t="s">
        <v>135</v>
      </c>
    </row>
    <row r="25" spans="1:8" ht="15">
      <c r="A25" s="1" t="s">
        <v>446</v>
      </c>
      <c r="B25" s="251">
        <v>3018532.259025341</v>
      </c>
      <c r="C25" s="251">
        <v>1651071.9414272015</v>
      </c>
      <c r="D25" s="251">
        <v>1367460.3175981212</v>
      </c>
      <c r="E25" s="251">
        <v>831536.8574189469</v>
      </c>
      <c r="F25" s="251">
        <v>2186995.4016063316</v>
      </c>
      <c r="G25" s="251">
        <v>1447220.2453611023</v>
      </c>
      <c r="H25" s="251">
        <v>1571312.013664216</v>
      </c>
    </row>
    <row r="26" spans="2:8" ht="15">
      <c r="B26" s="218"/>
      <c r="C26" s="218"/>
      <c r="D26" s="218"/>
      <c r="E26" s="90"/>
      <c r="F26" s="218"/>
      <c r="G26" s="218"/>
      <c r="H26" s="218"/>
    </row>
    <row r="27" spans="1:10" ht="15">
      <c r="A27" s="1" t="s">
        <v>426</v>
      </c>
      <c r="B27" s="14">
        <v>38617.404791693436</v>
      </c>
      <c r="C27" s="14">
        <v>22166.484755455178</v>
      </c>
      <c r="D27" s="14">
        <v>16450.920036238236</v>
      </c>
      <c r="E27" s="14">
        <v>31391.929299166943</v>
      </c>
      <c r="F27" s="14">
        <v>7225.475492526485</v>
      </c>
      <c r="G27" s="14">
        <v>1548.0726404993707</v>
      </c>
      <c r="H27" s="14">
        <v>37069.33215119407</v>
      </c>
      <c r="J27" s="126"/>
    </row>
    <row r="28" spans="1:10" ht="15">
      <c r="A28" s="1" t="s">
        <v>22</v>
      </c>
      <c r="B28" s="14">
        <v>170530.19078558887</v>
      </c>
      <c r="C28" s="14">
        <v>108769.34809181889</v>
      </c>
      <c r="D28" s="14">
        <v>61760.84269376985</v>
      </c>
      <c r="E28" s="14">
        <v>87056.9350533126</v>
      </c>
      <c r="F28" s="14">
        <v>83473.25573227624</v>
      </c>
      <c r="G28" s="14">
        <v>31614.2751455303</v>
      </c>
      <c r="H28" s="14">
        <v>138915.9156400585</v>
      </c>
      <c r="J28" s="126"/>
    </row>
    <row r="29" spans="1:10" ht="15">
      <c r="A29" s="1" t="s">
        <v>447</v>
      </c>
      <c r="B29" s="14">
        <v>47681.24652878217</v>
      </c>
      <c r="C29" s="14">
        <v>30107.533482617917</v>
      </c>
      <c r="D29" s="14">
        <v>17573.713046164263</v>
      </c>
      <c r="E29" s="14">
        <v>33743.743615308864</v>
      </c>
      <c r="F29" s="14">
        <v>13937.502913473316</v>
      </c>
      <c r="G29" s="14">
        <v>5227.903882226683</v>
      </c>
      <c r="H29" s="14">
        <v>42453.34264655552</v>
      </c>
      <c r="J29" s="126"/>
    </row>
    <row r="30" spans="1:10" ht="15">
      <c r="A30" s="1" t="s">
        <v>448</v>
      </c>
      <c r="B30" s="14">
        <v>30652.229365912768</v>
      </c>
      <c r="C30" s="14">
        <v>13193.096151355718</v>
      </c>
      <c r="D30" s="14">
        <v>17459.13321455706</v>
      </c>
      <c r="E30" s="14">
        <v>25062.947018463878</v>
      </c>
      <c r="F30" s="14">
        <v>5589.282347448899</v>
      </c>
      <c r="G30" s="14">
        <v>4187.96837401041</v>
      </c>
      <c r="H30" s="14">
        <v>26464.26099190236</v>
      </c>
      <c r="J30" s="126"/>
    </row>
    <row r="31" spans="1:10" ht="15">
      <c r="A31" s="1" t="s">
        <v>53</v>
      </c>
      <c r="B31" s="14">
        <v>518946.49565052416</v>
      </c>
      <c r="C31" s="14">
        <v>251781.0939013784</v>
      </c>
      <c r="D31" s="14">
        <v>267165.4017491477</v>
      </c>
      <c r="E31" s="14">
        <v>200670.4546320414</v>
      </c>
      <c r="F31" s="14">
        <v>318276.0410184844</v>
      </c>
      <c r="G31" s="14">
        <v>188008.72787862242</v>
      </c>
      <c r="H31" s="14">
        <v>330937.7677719038</v>
      </c>
      <c r="J31" s="126"/>
    </row>
    <row r="32" spans="1:10" ht="15">
      <c r="A32" s="1" t="s">
        <v>449</v>
      </c>
      <c r="B32" s="14">
        <v>163449.9590185572</v>
      </c>
      <c r="C32" s="14">
        <v>101217.44821156787</v>
      </c>
      <c r="D32" s="14">
        <v>62232.51080698965</v>
      </c>
      <c r="E32" s="14">
        <v>11185.592152710758</v>
      </c>
      <c r="F32" s="14">
        <v>152264.36686584656</v>
      </c>
      <c r="G32" s="14">
        <v>20644.15876095037</v>
      </c>
      <c r="H32" s="14">
        <v>142805.80025760696</v>
      </c>
      <c r="J32" s="126"/>
    </row>
    <row r="33" spans="1:10" ht="15">
      <c r="A33" s="1" t="s">
        <v>71</v>
      </c>
      <c r="B33" s="14">
        <v>248443.80061554848</v>
      </c>
      <c r="C33" s="14">
        <v>194998.9374980479</v>
      </c>
      <c r="D33" s="14">
        <v>53444.86311750083</v>
      </c>
      <c r="E33" s="14">
        <v>86642.82386640369</v>
      </c>
      <c r="F33" s="14">
        <v>161800.97674914481</v>
      </c>
      <c r="G33" s="14">
        <v>101599.2593317225</v>
      </c>
      <c r="H33" s="14">
        <v>146844.54128382594</v>
      </c>
      <c r="J33" s="126"/>
    </row>
    <row r="34" spans="1:10" ht="15">
      <c r="A34" s="1" t="s">
        <v>450</v>
      </c>
      <c r="B34" s="14">
        <v>80178.23440176435</v>
      </c>
      <c r="C34" s="14">
        <v>77588.69470396718</v>
      </c>
      <c r="D34" s="14">
        <v>2589.539697797161</v>
      </c>
      <c r="E34" s="14">
        <v>44034.73278219315</v>
      </c>
      <c r="F34" s="14">
        <v>36143.50161957123</v>
      </c>
      <c r="G34" s="14">
        <v>16020.501930619263</v>
      </c>
      <c r="H34" s="14">
        <v>64157.73247114512</v>
      </c>
      <c r="J34" s="126"/>
    </row>
    <row r="35" spans="1:10" ht="15">
      <c r="A35" s="1" t="s">
        <v>70</v>
      </c>
      <c r="B35" s="14">
        <v>1720032.697866935</v>
      </c>
      <c r="C35" s="14">
        <v>851249.3046309757</v>
      </c>
      <c r="D35" s="14">
        <v>868783.3932359441</v>
      </c>
      <c r="E35" s="14">
        <v>311747.69899934786</v>
      </c>
      <c r="F35" s="14">
        <v>1408284.998867582</v>
      </c>
      <c r="G35" s="14">
        <v>1078369.377416911</v>
      </c>
      <c r="H35" s="14">
        <v>641663.320450009</v>
      </c>
      <c r="J35" s="126"/>
    </row>
    <row r="36" spans="1:8" ht="8.25" customHeight="1">
      <c r="A36" s="32"/>
      <c r="B36" s="32"/>
      <c r="C36" s="32" t="s">
        <v>441</v>
      </c>
      <c r="D36" s="32"/>
      <c r="E36" s="32" t="s">
        <v>441</v>
      </c>
      <c r="F36" s="32"/>
      <c r="G36" s="32" t="s">
        <v>441</v>
      </c>
      <c r="H36" s="32"/>
    </row>
  </sheetData>
  <sheetProtection/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K34"/>
  <sheetViews>
    <sheetView view="pageBreakPreview" zoomScaleSheetLayoutView="100" zoomScalePageLayoutView="0" workbookViewId="0" topLeftCell="A1">
      <selection activeCell="A10" sqref="A10"/>
    </sheetView>
  </sheetViews>
  <sheetFormatPr defaultColWidth="11.421875" defaultRowHeight="15"/>
  <cols>
    <col min="1" max="1" width="30.28125" style="1" customWidth="1"/>
    <col min="2" max="6" width="11.57421875" style="1" customWidth="1"/>
    <col min="7" max="7" width="14.57421875" style="1" customWidth="1"/>
    <col min="8" max="8" width="14.421875" style="1" customWidth="1"/>
    <col min="9" max="16384" width="11.421875" style="1" customWidth="1"/>
  </cols>
  <sheetData>
    <row r="1" spans="1:8" ht="15.75">
      <c r="A1" s="438" t="s">
        <v>630</v>
      </c>
      <c r="B1" s="438"/>
      <c r="C1" s="438"/>
      <c r="D1" s="438"/>
      <c r="E1" s="438"/>
      <c r="F1" s="438"/>
      <c r="G1" s="13"/>
      <c r="H1" s="13"/>
    </row>
    <row r="2" spans="1:10" ht="15">
      <c r="A2" s="62"/>
      <c r="B2" s="63" t="s">
        <v>9</v>
      </c>
      <c r="C2" s="63" t="s">
        <v>49</v>
      </c>
      <c r="D2" s="63" t="s">
        <v>50</v>
      </c>
      <c r="E2" s="63" t="s">
        <v>52</v>
      </c>
      <c r="F2" s="63" t="s">
        <v>51</v>
      </c>
      <c r="G2" s="47" t="s">
        <v>134</v>
      </c>
      <c r="H2" s="47" t="s">
        <v>137</v>
      </c>
      <c r="I2" s="42"/>
      <c r="J2" s="42"/>
    </row>
    <row r="3" spans="1:10" ht="15">
      <c r="A3" s="62"/>
      <c r="B3" s="63"/>
      <c r="C3" s="63"/>
      <c r="D3" s="63"/>
      <c r="E3" s="63"/>
      <c r="F3" s="63"/>
      <c r="G3" s="47" t="s">
        <v>136</v>
      </c>
      <c r="H3" s="47" t="s">
        <v>138</v>
      </c>
      <c r="I3" s="42"/>
      <c r="J3" s="42"/>
    </row>
    <row r="4" spans="1:8" ht="15">
      <c r="A4" s="63"/>
      <c r="B4" s="63"/>
      <c r="C4" s="63"/>
      <c r="D4" s="63"/>
      <c r="E4" s="63"/>
      <c r="F4" s="63"/>
      <c r="G4" s="47" t="s">
        <v>135</v>
      </c>
      <c r="H4" s="47" t="s">
        <v>135</v>
      </c>
    </row>
    <row r="5" spans="1:8" ht="15">
      <c r="A5" s="1" t="s">
        <v>21</v>
      </c>
      <c r="B5" s="14">
        <v>3018532.259025341</v>
      </c>
      <c r="C5" s="14">
        <v>1651071.9414272015</v>
      </c>
      <c r="D5" s="14">
        <v>1367460.3175981212</v>
      </c>
      <c r="E5" s="14">
        <v>831536.8574189469</v>
      </c>
      <c r="F5" s="14">
        <v>2186995.4016063316</v>
      </c>
      <c r="G5" s="14">
        <v>1447220.2453611023</v>
      </c>
      <c r="H5" s="14">
        <v>1571312.013664216</v>
      </c>
    </row>
    <row r="6" spans="2:8" ht="6" customHeight="1">
      <c r="B6" s="273"/>
      <c r="C6" s="273"/>
      <c r="D6" s="273"/>
      <c r="E6" s="273"/>
      <c r="F6" s="273"/>
      <c r="G6" s="273"/>
      <c r="H6" s="273"/>
    </row>
    <row r="7" spans="1:8" ht="15">
      <c r="A7" s="1" t="s">
        <v>77</v>
      </c>
      <c r="B7" s="14">
        <v>66669.28762871334</v>
      </c>
      <c r="C7" s="14">
        <v>43588.800358491346</v>
      </c>
      <c r="D7" s="14">
        <v>23080.48727022196</v>
      </c>
      <c r="E7" s="14">
        <v>34375.33684001107</v>
      </c>
      <c r="F7" s="14">
        <v>32293.950788702237</v>
      </c>
      <c r="G7" s="14">
        <v>13002.100230710004</v>
      </c>
      <c r="H7" s="14">
        <v>53667.18739800333</v>
      </c>
    </row>
    <row r="8" spans="1:8" ht="15">
      <c r="A8" s="1" t="s">
        <v>76</v>
      </c>
      <c r="B8" s="274">
        <v>2951862.971396634</v>
      </c>
      <c r="C8" s="274">
        <v>1607483.141068708</v>
      </c>
      <c r="D8" s="274">
        <v>1344379.8303278983</v>
      </c>
      <c r="E8" s="274">
        <v>797161.5205789387</v>
      </c>
      <c r="F8" s="274">
        <v>2154701.45081764</v>
      </c>
      <c r="G8" s="274">
        <v>1434218.1451303924</v>
      </c>
      <c r="H8" s="274">
        <v>1517644.8262662042</v>
      </c>
    </row>
    <row r="9" spans="1:8" ht="3.75" customHeight="1">
      <c r="A9" s="2"/>
      <c r="B9" s="275"/>
      <c r="C9" s="275"/>
      <c r="D9" s="275"/>
      <c r="E9" s="275"/>
      <c r="F9" s="275"/>
      <c r="G9" s="275"/>
      <c r="H9" s="275"/>
    </row>
    <row r="10" spans="1:8" ht="15.75">
      <c r="A10" s="88" t="s">
        <v>568</v>
      </c>
      <c r="B10" s="276"/>
      <c r="C10" s="276"/>
      <c r="D10" s="276"/>
      <c r="E10" s="276"/>
      <c r="F10" s="276"/>
      <c r="G10" s="276"/>
      <c r="H10" s="276"/>
    </row>
    <row r="11" spans="1:8" ht="15">
      <c r="A11" s="64"/>
      <c r="B11" s="277" t="s">
        <v>9</v>
      </c>
      <c r="C11" s="277" t="s">
        <v>49</v>
      </c>
      <c r="D11" s="277" t="s">
        <v>50</v>
      </c>
      <c r="E11" s="277" t="s">
        <v>52</v>
      </c>
      <c r="F11" s="277" t="s">
        <v>51</v>
      </c>
      <c r="G11" s="278" t="s">
        <v>134</v>
      </c>
      <c r="H11" s="278" t="s">
        <v>137</v>
      </c>
    </row>
    <row r="12" spans="1:8" ht="15">
      <c r="A12" s="64"/>
      <c r="B12" s="277"/>
      <c r="C12" s="277"/>
      <c r="D12" s="277"/>
      <c r="E12" s="277"/>
      <c r="F12" s="277"/>
      <c r="G12" s="278" t="s">
        <v>136</v>
      </c>
      <c r="H12" s="278" t="s">
        <v>138</v>
      </c>
    </row>
    <row r="13" spans="1:8" ht="15">
      <c r="A13" s="64"/>
      <c r="B13" s="277"/>
      <c r="C13" s="277"/>
      <c r="D13" s="277"/>
      <c r="E13" s="277"/>
      <c r="F13" s="277"/>
      <c r="G13" s="278" t="s">
        <v>135</v>
      </c>
      <c r="H13" s="278" t="s">
        <v>135</v>
      </c>
    </row>
    <row r="14" spans="1:8" ht="15">
      <c r="A14" s="1" t="s">
        <v>21</v>
      </c>
      <c r="B14" s="14">
        <v>3018532.259025341</v>
      </c>
      <c r="C14" s="14">
        <v>1651071.9414272015</v>
      </c>
      <c r="D14" s="14">
        <v>1367460.3175981212</v>
      </c>
      <c r="E14" s="14">
        <v>831536.8574189469</v>
      </c>
      <c r="F14" s="14">
        <v>2186995.4016063316</v>
      </c>
      <c r="G14" s="14">
        <v>1447220.2453611023</v>
      </c>
      <c r="H14" s="14">
        <v>1571312.013664216</v>
      </c>
    </row>
    <row r="15" spans="2:8" ht="10.5" customHeight="1">
      <c r="B15" s="273"/>
      <c r="C15" s="273"/>
      <c r="D15" s="273"/>
      <c r="E15" s="273"/>
      <c r="F15" s="273"/>
      <c r="G15" s="273"/>
      <c r="H15" s="273"/>
    </row>
    <row r="16" spans="1:8" ht="15">
      <c r="A16" s="175" t="s">
        <v>130</v>
      </c>
      <c r="B16" s="14">
        <v>1542386.1342029923</v>
      </c>
      <c r="C16" s="14">
        <v>804446.0219578209</v>
      </c>
      <c r="D16" s="14">
        <v>737940.1122451574</v>
      </c>
      <c r="E16" s="14">
        <v>239298.44531649348</v>
      </c>
      <c r="F16" s="14">
        <v>1303087.6888864976</v>
      </c>
      <c r="G16" s="14">
        <v>934009.0379132172</v>
      </c>
      <c r="H16" s="14">
        <v>608377.0962897639</v>
      </c>
    </row>
    <row r="17" spans="1:8" ht="15">
      <c r="A17" s="175" t="s">
        <v>81</v>
      </c>
      <c r="B17" s="14">
        <v>873209.4055864918</v>
      </c>
      <c r="C17" s="14">
        <v>493657.0785924364</v>
      </c>
      <c r="D17" s="14">
        <v>379552.3269940581</v>
      </c>
      <c r="E17" s="14">
        <v>240053.0068543056</v>
      </c>
      <c r="F17" s="14">
        <v>633156.3987321905</v>
      </c>
      <c r="G17" s="14">
        <v>404787.2319136106</v>
      </c>
      <c r="H17" s="14">
        <v>468422.1736728838</v>
      </c>
    </row>
    <row r="18" spans="1:8" ht="15">
      <c r="A18" s="175" t="s">
        <v>373</v>
      </c>
      <c r="B18" s="14">
        <v>150308.63713605818</v>
      </c>
      <c r="C18" s="14">
        <v>86109.0235985524</v>
      </c>
      <c r="D18" s="14">
        <v>64199.613537505626</v>
      </c>
      <c r="E18" s="14">
        <v>69954.02593146954</v>
      </c>
      <c r="F18" s="14">
        <v>80354.61120458864</v>
      </c>
      <c r="G18" s="14">
        <v>44045.11178342341</v>
      </c>
      <c r="H18" s="14">
        <v>106263.5253526345</v>
      </c>
    </row>
    <row r="19" spans="1:8" ht="15">
      <c r="A19" s="175" t="s">
        <v>82</v>
      </c>
      <c r="B19" s="14">
        <v>260067.37322732236</v>
      </c>
      <c r="C19" s="14">
        <v>147633.0406256091</v>
      </c>
      <c r="D19" s="14">
        <v>112434.33260171262</v>
      </c>
      <c r="E19" s="14">
        <v>134124.0662967569</v>
      </c>
      <c r="F19" s="14">
        <v>125943.30693056498</v>
      </c>
      <c r="G19" s="14">
        <v>49949.60877462388</v>
      </c>
      <c r="H19" s="14">
        <v>210117.76445269803</v>
      </c>
    </row>
    <row r="20" spans="1:8" ht="15">
      <c r="A20" s="175" t="s">
        <v>374</v>
      </c>
      <c r="B20" s="14">
        <v>192560.7088724395</v>
      </c>
      <c r="C20" s="14">
        <v>119226.77665276526</v>
      </c>
      <c r="D20" s="14">
        <v>73333.93221967462</v>
      </c>
      <c r="E20" s="14">
        <v>148107.31301992325</v>
      </c>
      <c r="F20" s="14">
        <v>44453.395852516354</v>
      </c>
      <c r="G20" s="14">
        <v>14429.254976221166</v>
      </c>
      <c r="H20" s="14">
        <v>178131.45389621813</v>
      </c>
    </row>
    <row r="21" spans="1:8" ht="6" customHeight="1">
      <c r="A21" s="2"/>
      <c r="B21" s="2"/>
      <c r="C21" s="2"/>
      <c r="D21" s="2"/>
      <c r="E21" s="2"/>
      <c r="F21" s="2"/>
      <c r="G21" s="2"/>
      <c r="H21" s="2"/>
    </row>
    <row r="22" ht="15.75" customHeight="1"/>
    <row r="25" spans="2:8" ht="15">
      <c r="B25" s="126"/>
      <c r="C25" s="126"/>
      <c r="D25" s="126"/>
      <c r="E25" s="126"/>
      <c r="F25" s="126"/>
      <c r="G25" s="126"/>
      <c r="H25" s="126"/>
    </row>
    <row r="26" ht="15">
      <c r="E26" s="12"/>
    </row>
    <row r="27" spans="2:11" ht="15">
      <c r="B27" s="126"/>
      <c r="C27" s="126"/>
      <c r="D27" s="126"/>
      <c r="E27" s="126"/>
      <c r="F27" s="126"/>
      <c r="G27" s="126"/>
      <c r="H27" s="126"/>
      <c r="K27" s="126"/>
    </row>
    <row r="28" spans="2:11" ht="15">
      <c r="B28" s="126"/>
      <c r="C28" s="126"/>
      <c r="D28" s="126"/>
      <c r="E28" s="126"/>
      <c r="F28" s="126"/>
      <c r="G28" s="126"/>
      <c r="H28" s="126"/>
      <c r="K28" s="126"/>
    </row>
    <row r="29" spans="2:11" ht="15">
      <c r="B29" s="126"/>
      <c r="C29" s="126"/>
      <c r="D29" s="126"/>
      <c r="E29" s="126"/>
      <c r="F29" s="126"/>
      <c r="G29" s="126"/>
      <c r="H29" s="126"/>
      <c r="K29" s="126"/>
    </row>
    <row r="30" spans="2:11" ht="15">
      <c r="B30" s="126"/>
      <c r="C30" s="126"/>
      <c r="D30" s="126"/>
      <c r="E30" s="126"/>
      <c r="F30" s="126"/>
      <c r="G30" s="126"/>
      <c r="H30" s="126"/>
      <c r="K30" s="126"/>
    </row>
    <row r="31" spans="2:11" ht="15">
      <c r="B31" s="126"/>
      <c r="C31" s="126"/>
      <c r="D31" s="126"/>
      <c r="E31" s="126"/>
      <c r="F31" s="126"/>
      <c r="G31" s="126"/>
      <c r="H31" s="126"/>
      <c r="K31" s="126"/>
    </row>
    <row r="32" spans="2:8" ht="15">
      <c r="B32" s="126"/>
      <c r="C32" s="126"/>
      <c r="D32" s="126"/>
      <c r="E32" s="126"/>
      <c r="F32" s="126"/>
      <c r="H32" s="126"/>
    </row>
    <row r="33" ht="15">
      <c r="K33" s="126"/>
    </row>
    <row r="34" spans="2:10" ht="15">
      <c r="B34" s="126"/>
      <c r="C34" s="126"/>
      <c r="D34" s="126"/>
      <c r="E34" s="126"/>
      <c r="F34" s="126"/>
      <c r="G34" s="126"/>
      <c r="H34" s="126"/>
      <c r="J34" s="126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">
      <selection activeCell="D31" sqref="D31"/>
    </sheetView>
  </sheetViews>
  <sheetFormatPr defaultColWidth="10.8515625" defaultRowHeight="15"/>
  <cols>
    <col min="1" max="1" width="43.140625" style="1" customWidth="1"/>
    <col min="2" max="7" width="14.8515625" style="1" customWidth="1"/>
    <col min="8" max="8" width="10.421875" style="1" customWidth="1"/>
    <col min="9" max="16384" width="10.8515625" style="1" customWidth="1"/>
  </cols>
  <sheetData>
    <row r="1" ht="15.75">
      <c r="A1" s="88" t="s">
        <v>631</v>
      </c>
    </row>
    <row r="2" spans="1:10" ht="27.75" customHeight="1">
      <c r="A2" s="55"/>
      <c r="B2" s="183" t="s">
        <v>9</v>
      </c>
      <c r="C2" s="183" t="s">
        <v>130</v>
      </c>
      <c r="D2" s="183" t="s">
        <v>81</v>
      </c>
      <c r="E2" s="183" t="s">
        <v>373</v>
      </c>
      <c r="F2" s="183" t="s">
        <v>82</v>
      </c>
      <c r="G2" s="183" t="s">
        <v>374</v>
      </c>
      <c r="H2" s="89"/>
      <c r="I2" s="42"/>
      <c r="J2" s="42"/>
    </row>
    <row r="3" spans="1:10" ht="15">
      <c r="A3" s="1" t="s">
        <v>21</v>
      </c>
      <c r="B3" s="14">
        <v>3018532.259025341</v>
      </c>
      <c r="C3" s="14">
        <v>1542386.1342029923</v>
      </c>
      <c r="D3" s="14">
        <v>873209.4055864918</v>
      </c>
      <c r="E3" s="14">
        <v>150308.63713605818</v>
      </c>
      <c r="F3" s="14">
        <v>260067.37322732236</v>
      </c>
      <c r="G3" s="14">
        <v>192560.7088724395</v>
      </c>
      <c r="H3" s="5"/>
      <c r="I3" s="42"/>
      <c r="J3" s="42"/>
    </row>
    <row r="4" spans="2:8" ht="11.25" customHeight="1">
      <c r="B4" s="133"/>
      <c r="C4" s="279"/>
      <c r="D4" s="279"/>
      <c r="E4" s="133"/>
      <c r="F4" s="133"/>
      <c r="G4" s="133"/>
      <c r="H4" s="5"/>
    </row>
    <row r="5" spans="1:8" ht="15">
      <c r="A5" s="4" t="s">
        <v>426</v>
      </c>
      <c r="B5" s="14">
        <v>38617.404791693436</v>
      </c>
      <c r="C5" s="254">
        <v>0</v>
      </c>
      <c r="D5" s="254">
        <v>0</v>
      </c>
      <c r="E5" s="14">
        <v>923.2704547828794</v>
      </c>
      <c r="F5" s="14">
        <v>6805.491113601771</v>
      </c>
      <c r="G5" s="14">
        <v>30888.643223308765</v>
      </c>
      <c r="H5" s="14"/>
    </row>
    <row r="6" spans="1:8" ht="15">
      <c r="A6" s="4" t="s">
        <v>22</v>
      </c>
      <c r="B6" s="14">
        <v>170530.19078558887</v>
      </c>
      <c r="C6" s="14">
        <v>2327.3670345007417</v>
      </c>
      <c r="D6" s="14">
        <v>6054.179368193535</v>
      </c>
      <c r="E6" s="14">
        <v>7173.1182969743795</v>
      </c>
      <c r="F6" s="14">
        <v>64867.16366402204</v>
      </c>
      <c r="G6" s="14">
        <v>90108.36242189817</v>
      </c>
      <c r="H6" s="14"/>
    </row>
    <row r="7" spans="1:8" ht="15">
      <c r="A7" s="4" t="s">
        <v>23</v>
      </c>
      <c r="B7" s="14">
        <v>47681.24652878217</v>
      </c>
      <c r="C7" s="14">
        <v>750.6934725332766</v>
      </c>
      <c r="D7" s="14">
        <v>5240.734678928285</v>
      </c>
      <c r="E7" s="14">
        <v>2438.8576370260766</v>
      </c>
      <c r="F7" s="14">
        <v>12625.654127541171</v>
      </c>
      <c r="G7" s="14">
        <v>26625.30661275336</v>
      </c>
      <c r="H7" s="14"/>
    </row>
    <row r="8" spans="1:8" ht="15">
      <c r="A8" s="4" t="s">
        <v>24</v>
      </c>
      <c r="B8" s="14">
        <v>30652.229365912768</v>
      </c>
      <c r="C8" s="14">
        <v>1988.0313066139165</v>
      </c>
      <c r="D8" s="14">
        <v>1837.223872252614</v>
      </c>
      <c r="E8" s="14">
        <v>1571.3760034522586</v>
      </c>
      <c r="F8" s="14">
        <v>10619.347261296662</v>
      </c>
      <c r="G8" s="14">
        <v>14636.250922297324</v>
      </c>
      <c r="H8" s="14"/>
    </row>
    <row r="9" spans="1:8" ht="15">
      <c r="A9" s="4" t="s">
        <v>42</v>
      </c>
      <c r="B9" s="14">
        <v>518946.49565052416</v>
      </c>
      <c r="C9" s="14">
        <v>179739.87620076767</v>
      </c>
      <c r="D9" s="14">
        <v>188531.7714293612</v>
      </c>
      <c r="E9" s="14">
        <v>40572.5804342564</v>
      </c>
      <c r="F9" s="14">
        <v>86455.10246314875</v>
      </c>
      <c r="G9" s="14">
        <v>23647.16512299189</v>
      </c>
      <c r="H9" s="14"/>
    </row>
    <row r="10" spans="1:8" ht="15">
      <c r="A10" s="4" t="s">
        <v>43</v>
      </c>
      <c r="B10" s="14">
        <v>163449.9590185572</v>
      </c>
      <c r="C10" s="14">
        <v>83427.97224308025</v>
      </c>
      <c r="D10" s="14">
        <v>66083.17108217372</v>
      </c>
      <c r="E10" s="14">
        <v>6493.733954669097</v>
      </c>
      <c r="F10" s="14">
        <v>5795.6582363893</v>
      </c>
      <c r="G10" s="14">
        <v>1649.4235022451317</v>
      </c>
      <c r="H10" s="14"/>
    </row>
    <row r="11" spans="1:8" ht="15">
      <c r="A11" s="4" t="s">
        <v>44</v>
      </c>
      <c r="B11" s="14">
        <v>248443.80061554848</v>
      </c>
      <c r="C11" s="14">
        <v>82542.69608589985</v>
      </c>
      <c r="D11" s="14">
        <v>106929.78351031803</v>
      </c>
      <c r="E11" s="14">
        <v>27459.958746547665</v>
      </c>
      <c r="F11" s="14">
        <v>27362.70700369862</v>
      </c>
      <c r="G11" s="14">
        <v>4148.655269084385</v>
      </c>
      <c r="H11" s="14"/>
    </row>
    <row r="12" spans="1:8" ht="15">
      <c r="A12" s="4" t="s">
        <v>45</v>
      </c>
      <c r="B12" s="14">
        <v>80178.23440176435</v>
      </c>
      <c r="C12" s="14">
        <v>27209.914572494352</v>
      </c>
      <c r="D12" s="14">
        <v>32325.957515123242</v>
      </c>
      <c r="E12" s="14">
        <v>10191.946602188866</v>
      </c>
      <c r="F12" s="14">
        <v>9713.96136150823</v>
      </c>
      <c r="G12" s="14">
        <v>736.4543504496181</v>
      </c>
      <c r="H12" s="14"/>
    </row>
    <row r="13" spans="1:8" ht="15">
      <c r="A13" s="4" t="s">
        <v>46</v>
      </c>
      <c r="B13" s="14">
        <v>1720032.697866935</v>
      </c>
      <c r="C13" s="14">
        <v>1164399.5832870905</v>
      </c>
      <c r="D13" s="14">
        <v>466206.5841301444</v>
      </c>
      <c r="E13" s="14">
        <v>53483.795006160464</v>
      </c>
      <c r="F13" s="14">
        <v>35822.28799611524</v>
      </c>
      <c r="G13" s="14">
        <v>120.44744741150438</v>
      </c>
      <c r="H13" s="14"/>
    </row>
    <row r="14" spans="1:8" ht="3.75" customHeight="1">
      <c r="A14" s="2"/>
      <c r="B14" s="116"/>
      <c r="C14" s="116"/>
      <c r="D14" s="116"/>
      <c r="E14" s="116"/>
      <c r="F14" s="116"/>
      <c r="G14" s="116"/>
      <c r="H14" s="6"/>
    </row>
    <row r="15" spans="1:8" ht="15">
      <c r="A15" s="1" t="s">
        <v>47</v>
      </c>
      <c r="B15" s="14">
        <v>1651071.9414272015</v>
      </c>
      <c r="C15" s="14">
        <v>804446.0219578209</v>
      </c>
      <c r="D15" s="14">
        <v>493657.0785924364</v>
      </c>
      <c r="E15" s="14">
        <v>86109.0235985524</v>
      </c>
      <c r="F15" s="14">
        <v>147633.0406256091</v>
      </c>
      <c r="G15" s="14">
        <v>119226.77665276526</v>
      </c>
      <c r="H15" s="5"/>
    </row>
    <row r="16" ht="6.75" customHeight="1">
      <c r="H16" s="5"/>
    </row>
    <row r="17" spans="1:8" ht="15">
      <c r="A17" s="4" t="s">
        <v>426</v>
      </c>
      <c r="B17" s="14">
        <v>22166.484755455178</v>
      </c>
      <c r="C17" s="254">
        <v>0</v>
      </c>
      <c r="D17" s="254">
        <v>0</v>
      </c>
      <c r="E17" s="14">
        <v>467.10212487738056</v>
      </c>
      <c r="F17" s="14">
        <v>4932.217861813097</v>
      </c>
      <c r="G17" s="14">
        <v>16767.1647687647</v>
      </c>
      <c r="H17" s="14"/>
    </row>
    <row r="18" spans="1:8" ht="15">
      <c r="A18" s="4" t="s">
        <v>22</v>
      </c>
      <c r="B18" s="14">
        <v>108769.34809181889</v>
      </c>
      <c r="C18" s="254">
        <v>2327.3670345007417</v>
      </c>
      <c r="D18" s="254">
        <v>5848.357096407269</v>
      </c>
      <c r="E18" s="14">
        <v>5887.498514126803</v>
      </c>
      <c r="F18" s="14">
        <v>33713.35520130834</v>
      </c>
      <c r="G18" s="14">
        <v>60992.77024547586</v>
      </c>
      <c r="H18" s="14"/>
    </row>
    <row r="19" spans="1:8" ht="15">
      <c r="A19" s="4" t="s">
        <v>23</v>
      </c>
      <c r="B19" s="14">
        <v>30107.533482617917</v>
      </c>
      <c r="C19" s="254">
        <v>0</v>
      </c>
      <c r="D19" s="254">
        <v>4289.6901823644175</v>
      </c>
      <c r="E19" s="14">
        <v>1807.5392931770498</v>
      </c>
      <c r="F19" s="14">
        <v>8764.30380820087</v>
      </c>
      <c r="G19" s="14">
        <v>15246.000198875592</v>
      </c>
      <c r="H19" s="14"/>
    </row>
    <row r="20" spans="1:8" ht="15">
      <c r="A20" s="4" t="s">
        <v>24</v>
      </c>
      <c r="B20" s="14">
        <v>13193.096151355718</v>
      </c>
      <c r="C20" s="254">
        <v>449.03175052019</v>
      </c>
      <c r="D20" s="254">
        <v>917.7755332859739</v>
      </c>
      <c r="E20" s="14">
        <v>1098.4066931119353</v>
      </c>
      <c r="F20" s="14">
        <v>4095.1070040769064</v>
      </c>
      <c r="G20" s="14">
        <v>6632.775170360714</v>
      </c>
      <c r="H20" s="14"/>
    </row>
    <row r="21" spans="1:8" ht="15">
      <c r="A21" s="4" t="s">
        <v>42</v>
      </c>
      <c r="B21" s="14">
        <v>251781.0939013784</v>
      </c>
      <c r="C21" s="14">
        <v>79266.60161979288</v>
      </c>
      <c r="D21" s="14">
        <v>97989.73624469404</v>
      </c>
      <c r="E21" s="14">
        <v>22244.954966214173</v>
      </c>
      <c r="F21" s="14">
        <v>38278.864916045495</v>
      </c>
      <c r="G21" s="14">
        <v>14000.936154631447</v>
      </c>
      <c r="H21" s="14"/>
    </row>
    <row r="22" spans="1:8" ht="15">
      <c r="A22" s="4" t="s">
        <v>43</v>
      </c>
      <c r="B22" s="14">
        <v>101217.44821156787</v>
      </c>
      <c r="C22" s="14">
        <v>51022.4704287907</v>
      </c>
      <c r="D22" s="14">
        <v>42759.01828417374</v>
      </c>
      <c r="E22" s="14">
        <v>2739.064298004202</v>
      </c>
      <c r="F22" s="14">
        <v>3487.0396396096144</v>
      </c>
      <c r="G22" s="14">
        <v>1209.8555609895213</v>
      </c>
      <c r="H22" s="14"/>
    </row>
    <row r="23" spans="1:8" ht="15">
      <c r="A23" s="4" t="s">
        <v>44</v>
      </c>
      <c r="B23" s="14">
        <v>194998.9374980479</v>
      </c>
      <c r="C23" s="14">
        <v>66991.85862715327</v>
      </c>
      <c r="D23" s="14">
        <v>82116.01084095637</v>
      </c>
      <c r="E23" s="14">
        <v>17660.08202151835</v>
      </c>
      <c r="F23" s="14">
        <v>24318.628639243198</v>
      </c>
      <c r="G23" s="14">
        <v>3912.3573691766</v>
      </c>
      <c r="H23" s="14"/>
    </row>
    <row r="24" spans="1:8" ht="15">
      <c r="A24" s="4" t="s">
        <v>45</v>
      </c>
      <c r="B24" s="14">
        <v>77588.69470396718</v>
      </c>
      <c r="C24" s="14">
        <v>26952.77793319128</v>
      </c>
      <c r="D24" s="14">
        <v>32117.11707507243</v>
      </c>
      <c r="E24" s="14">
        <v>9313.528781659423</v>
      </c>
      <c r="F24" s="14">
        <v>8740.353729552915</v>
      </c>
      <c r="G24" s="14">
        <v>464.91718449111187</v>
      </c>
      <c r="H24" s="14"/>
    </row>
    <row r="25" spans="1:8" ht="18.75" customHeight="1">
      <c r="A25" s="4" t="s">
        <v>46</v>
      </c>
      <c r="B25" s="14">
        <v>851249.3046309757</v>
      </c>
      <c r="C25" s="14">
        <v>577435.9145638708</v>
      </c>
      <c r="D25" s="14">
        <v>227619.37333548296</v>
      </c>
      <c r="E25" s="14">
        <v>24890.846905863164</v>
      </c>
      <c r="F25" s="14">
        <v>21303.169825758654</v>
      </c>
      <c r="G25" s="14">
        <v>0</v>
      </c>
      <c r="H25" s="14"/>
    </row>
    <row r="26" spans="1:8" ht="6" customHeight="1">
      <c r="A26" s="2"/>
      <c r="B26" s="116"/>
      <c r="C26" s="116"/>
      <c r="D26" s="116"/>
      <c r="E26" s="116"/>
      <c r="F26" s="116"/>
      <c r="G26" s="116"/>
      <c r="H26" s="6"/>
    </row>
    <row r="27" spans="1:8" ht="15.75" customHeight="1">
      <c r="A27" s="1" t="s">
        <v>48</v>
      </c>
      <c r="B27" s="14">
        <v>1367460.3175981212</v>
      </c>
      <c r="C27" s="14">
        <v>737940.1122451574</v>
      </c>
      <c r="D27" s="14">
        <v>379552.3269940581</v>
      </c>
      <c r="E27" s="14">
        <v>64199.613537505626</v>
      </c>
      <c r="F27" s="14">
        <v>112434.33260171262</v>
      </c>
      <c r="G27" s="14">
        <v>73333.93221967462</v>
      </c>
      <c r="H27" s="5"/>
    </row>
    <row r="28" spans="2:8" ht="7.5" customHeight="1">
      <c r="B28" s="14"/>
      <c r="C28" s="14"/>
      <c r="D28" s="14"/>
      <c r="E28" s="14"/>
      <c r="F28" s="14"/>
      <c r="G28" s="14"/>
      <c r="H28" s="5"/>
    </row>
    <row r="29" spans="1:8" ht="15">
      <c r="A29" s="4" t="s">
        <v>426</v>
      </c>
      <c r="B29" s="14">
        <v>16450.920036238236</v>
      </c>
      <c r="C29" s="254">
        <v>0</v>
      </c>
      <c r="D29" s="254">
        <v>0</v>
      </c>
      <c r="E29" s="14">
        <v>456.16832990549887</v>
      </c>
      <c r="F29" s="14">
        <v>1873.273251788673</v>
      </c>
      <c r="G29" s="14">
        <v>14121.478454544062</v>
      </c>
      <c r="H29" s="14"/>
    </row>
    <row r="30" spans="1:8" ht="15">
      <c r="A30" s="4" t="s">
        <v>22</v>
      </c>
      <c r="B30" s="14">
        <v>61760.84269376985</v>
      </c>
      <c r="C30" s="254">
        <v>0</v>
      </c>
      <c r="D30" s="254">
        <v>205.8222717862665</v>
      </c>
      <c r="E30" s="14">
        <v>1285.6197828475765</v>
      </c>
      <c r="F30" s="14">
        <v>31153.808462713707</v>
      </c>
      <c r="G30" s="14">
        <v>29115.59217642233</v>
      </c>
      <c r="H30" s="14"/>
    </row>
    <row r="31" spans="1:8" ht="15">
      <c r="A31" s="4" t="s">
        <v>23</v>
      </c>
      <c r="B31" s="14">
        <v>17573.713046164263</v>
      </c>
      <c r="C31" s="14">
        <v>750.6934725332766</v>
      </c>
      <c r="D31" s="14">
        <v>951.0444965638679</v>
      </c>
      <c r="E31" s="14">
        <v>631.3183438490269</v>
      </c>
      <c r="F31" s="14">
        <v>3861.3503193403058</v>
      </c>
      <c r="G31" s="14">
        <v>11379.306413877779</v>
      </c>
      <c r="H31" s="14"/>
    </row>
    <row r="32" spans="1:8" ht="15">
      <c r="A32" s="4" t="s">
        <v>24</v>
      </c>
      <c r="B32" s="14">
        <v>17459.13321455706</v>
      </c>
      <c r="C32" s="14">
        <v>1538.9995560937264</v>
      </c>
      <c r="D32" s="14">
        <v>919.4483389666404</v>
      </c>
      <c r="E32" s="14">
        <v>472.9693103403237</v>
      </c>
      <c r="F32" s="14">
        <v>6524.2402572197525</v>
      </c>
      <c r="G32" s="14">
        <v>8003.475751936605</v>
      </c>
      <c r="H32" s="14"/>
    </row>
    <row r="33" spans="1:8" ht="15">
      <c r="A33" s="4" t="s">
        <v>42</v>
      </c>
      <c r="B33" s="14">
        <v>267165.4017491477</v>
      </c>
      <c r="C33" s="14">
        <v>100473.27458097487</v>
      </c>
      <c r="D33" s="14">
        <v>90542.03518466702</v>
      </c>
      <c r="E33" s="14">
        <v>18327.625468042235</v>
      </c>
      <c r="F33" s="14">
        <v>48176.23754710332</v>
      </c>
      <c r="G33" s="14">
        <v>9646.228968360436</v>
      </c>
      <c r="H33" s="14"/>
    </row>
    <row r="34" spans="1:8" ht="15">
      <c r="A34" s="4" t="s">
        <v>43</v>
      </c>
      <c r="B34" s="14">
        <v>62232.51080698965</v>
      </c>
      <c r="C34" s="14">
        <v>32405.50181428948</v>
      </c>
      <c r="D34" s="14">
        <v>23324.152797999985</v>
      </c>
      <c r="E34" s="14">
        <v>3754.6696566648943</v>
      </c>
      <c r="F34" s="14">
        <v>2308.6185967796864</v>
      </c>
      <c r="G34" s="14">
        <v>439.56794125561044</v>
      </c>
      <c r="H34" s="14"/>
    </row>
    <row r="35" spans="1:8" ht="15">
      <c r="A35" s="4" t="s">
        <v>44</v>
      </c>
      <c r="B35" s="14">
        <v>53444.86311750083</v>
      </c>
      <c r="C35" s="14">
        <v>15550.837458746546</v>
      </c>
      <c r="D35" s="14">
        <v>24813.772669361762</v>
      </c>
      <c r="E35" s="14">
        <v>9799.876725029328</v>
      </c>
      <c r="F35" s="14">
        <v>3044.0783644554176</v>
      </c>
      <c r="G35" s="14">
        <v>236.29789990778454</v>
      </c>
      <c r="H35" s="14"/>
    </row>
    <row r="36" spans="1:8" ht="15">
      <c r="A36" s="4" t="s">
        <v>45</v>
      </c>
      <c r="B36" s="14">
        <v>2589.539697797161</v>
      </c>
      <c r="C36" s="14">
        <v>257.1366393030812</v>
      </c>
      <c r="D36" s="14">
        <v>208.8404400508137</v>
      </c>
      <c r="E36" s="14">
        <v>878.4178205294435</v>
      </c>
      <c r="F36" s="14">
        <v>973.6076319553163</v>
      </c>
      <c r="G36" s="14">
        <v>271.53716595850625</v>
      </c>
      <c r="H36" s="14"/>
    </row>
    <row r="37" spans="1:8" ht="15">
      <c r="A37" s="4" t="s">
        <v>46</v>
      </c>
      <c r="B37" s="14">
        <v>868783.3932359441</v>
      </c>
      <c r="C37" s="14">
        <v>586963.6687232172</v>
      </c>
      <c r="D37" s="14">
        <v>238587.21079466146</v>
      </c>
      <c r="E37" s="14">
        <v>28592.948100297286</v>
      </c>
      <c r="F37" s="14">
        <v>14519.11817035659</v>
      </c>
      <c r="G37" s="14">
        <v>120.44744741150438</v>
      </c>
      <c r="H37" s="14"/>
    </row>
    <row r="38" spans="1:8" ht="6" customHeight="1">
      <c r="A38" s="2"/>
      <c r="B38" s="2"/>
      <c r="C38" s="2"/>
      <c r="D38" s="2"/>
      <c r="E38" s="2"/>
      <c r="F38" s="2"/>
      <c r="G38" s="2"/>
      <c r="H38" s="2"/>
    </row>
    <row r="39" ht="18" customHeight="1"/>
    <row r="41" spans="3:6" ht="15">
      <c r="C41" s="126"/>
      <c r="D41" s="126"/>
      <c r="E41" s="126"/>
      <c r="F41" s="126"/>
    </row>
    <row r="42" spans="2:7" ht="15">
      <c r="B42" s="126"/>
      <c r="C42" s="126"/>
      <c r="D42" s="126"/>
      <c r="E42" s="126"/>
      <c r="F42" s="126"/>
      <c r="G42" s="126"/>
    </row>
    <row r="43" spans="4:6" ht="15">
      <c r="D43" s="126"/>
      <c r="E43" s="126"/>
      <c r="F43" s="126"/>
    </row>
    <row r="44" spans="2:7" ht="15">
      <c r="B44" s="126"/>
      <c r="C44" s="126"/>
      <c r="D44" s="126"/>
      <c r="F44" s="126"/>
      <c r="G44" s="126"/>
    </row>
    <row r="45" spans="2:7" ht="15">
      <c r="B45" s="126"/>
      <c r="C45" s="126"/>
      <c r="D45" s="126"/>
      <c r="E45" s="126"/>
      <c r="F45" s="126"/>
      <c r="G45" s="126"/>
    </row>
    <row r="46" spans="2:7" ht="15">
      <c r="B46" s="126"/>
      <c r="C46" s="126"/>
      <c r="D46" s="126"/>
      <c r="E46" s="126"/>
      <c r="F46" s="126"/>
      <c r="G46" s="126"/>
    </row>
    <row r="47" spans="2:7" ht="15">
      <c r="B47" s="126"/>
      <c r="C47" s="126"/>
      <c r="D47" s="126"/>
      <c r="E47" s="126"/>
      <c r="F47" s="126"/>
      <c r="G47" s="126"/>
    </row>
    <row r="48" spans="2:7" ht="15">
      <c r="B48" s="126"/>
      <c r="C48" s="126"/>
      <c r="D48" s="126"/>
      <c r="E48" s="126"/>
      <c r="F48" s="126"/>
      <c r="G48" s="126"/>
    </row>
    <row r="49" spans="2:6" ht="15">
      <c r="B49" s="126"/>
      <c r="C49" s="126"/>
      <c r="D49" s="126"/>
      <c r="E49" s="126"/>
      <c r="F49" s="126"/>
    </row>
    <row r="50" spans="2:6" ht="15">
      <c r="B50" s="126"/>
      <c r="C50" s="126"/>
      <c r="D50" s="126"/>
      <c r="E50" s="126"/>
      <c r="F50" s="126"/>
    </row>
    <row r="51" spans="2:6" ht="15">
      <c r="B51" s="126"/>
      <c r="C51" s="126"/>
      <c r="D51" s="126"/>
      <c r="E51" s="126"/>
      <c r="F51" s="126"/>
    </row>
    <row r="52" spans="2:6" ht="15">
      <c r="B52" s="126"/>
      <c r="C52" s="126"/>
      <c r="D52" s="126"/>
      <c r="E52" s="126"/>
      <c r="F52" s="126"/>
    </row>
    <row r="53" spans="4:6" ht="15">
      <c r="D53" s="126"/>
      <c r="E53" s="126"/>
      <c r="F53" s="126"/>
    </row>
  </sheetData>
  <sheetProtection/>
  <printOptions/>
  <pageMargins left="0.75" right="0.75" top="1" bottom="1" header="0.5" footer="0.5"/>
  <pageSetup horizontalDpi="600" verticalDpi="600" orientation="landscape" paperSize="9" scale="81" r:id="rId1"/>
  <headerFooter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91">
      <selection activeCell="B9" sqref="B9"/>
    </sheetView>
  </sheetViews>
  <sheetFormatPr defaultColWidth="11.421875" defaultRowHeight="15"/>
  <cols>
    <col min="1" max="1" width="54.57421875" style="1" customWidth="1"/>
    <col min="2" max="6" width="10.57421875" style="1" customWidth="1"/>
    <col min="7" max="8" width="13.421875" style="1" customWidth="1"/>
    <col min="9" max="16384" width="11.421875" style="1" customWidth="1"/>
  </cols>
  <sheetData>
    <row r="1" ht="15.75">
      <c r="A1" s="88" t="s">
        <v>569</v>
      </c>
    </row>
    <row r="2" spans="1:10" ht="15" customHeight="1">
      <c r="A2" s="54"/>
      <c r="B2" s="47" t="s">
        <v>9</v>
      </c>
      <c r="C2" s="47" t="s">
        <v>49</v>
      </c>
      <c r="D2" s="47" t="s">
        <v>50</v>
      </c>
      <c r="E2" s="47" t="s">
        <v>52</v>
      </c>
      <c r="F2" s="47" t="s">
        <v>51</v>
      </c>
      <c r="G2" s="47" t="s">
        <v>134</v>
      </c>
      <c r="H2" s="47" t="s">
        <v>137</v>
      </c>
      <c r="I2" s="42"/>
      <c r="J2" s="42"/>
    </row>
    <row r="3" spans="1:10" ht="15">
      <c r="A3" s="54"/>
      <c r="B3" s="47"/>
      <c r="C3" s="47"/>
      <c r="D3" s="47"/>
      <c r="E3" s="47"/>
      <c r="F3" s="47"/>
      <c r="G3" s="47" t="s">
        <v>136</v>
      </c>
      <c r="H3" s="47" t="s">
        <v>138</v>
      </c>
      <c r="I3" s="42"/>
      <c r="J3" s="42"/>
    </row>
    <row r="4" spans="1:8" ht="15">
      <c r="A4" s="47"/>
      <c r="B4" s="47"/>
      <c r="C4" s="47"/>
      <c r="D4" s="47"/>
      <c r="E4" s="47"/>
      <c r="F4" s="47"/>
      <c r="G4" s="47" t="s">
        <v>135</v>
      </c>
      <c r="H4" s="47" t="s">
        <v>135</v>
      </c>
    </row>
    <row r="5" spans="1:8" ht="15">
      <c r="A5" s="8" t="s">
        <v>21</v>
      </c>
      <c r="B5" s="251">
        <v>3018532.259025341</v>
      </c>
      <c r="C5" s="251">
        <v>1651071.9414272015</v>
      </c>
      <c r="D5" s="251">
        <v>1367460.3175981212</v>
      </c>
      <c r="E5" s="251">
        <v>831536.8574189469</v>
      </c>
      <c r="F5" s="251">
        <v>2186995.4016063316</v>
      </c>
      <c r="G5" s="251">
        <v>1447220.2453611023</v>
      </c>
      <c r="H5" s="251">
        <v>1571312.013664216</v>
      </c>
    </row>
    <row r="6" spans="1:8" ht="3" customHeight="1">
      <c r="A6" s="24"/>
      <c r="B6" s="253"/>
      <c r="C6" s="253"/>
      <c r="D6" s="253"/>
      <c r="E6" s="253"/>
      <c r="F6" s="253"/>
      <c r="G6" s="253"/>
      <c r="H6" s="253"/>
    </row>
    <row r="7" spans="1:8" ht="17.25" customHeight="1">
      <c r="A7" s="8" t="s">
        <v>25</v>
      </c>
      <c r="B7" s="14">
        <v>1385421.3886154294</v>
      </c>
      <c r="C7" s="14">
        <v>626483.4238659125</v>
      </c>
      <c r="D7" s="14">
        <v>758937.9647495045</v>
      </c>
      <c r="E7" s="14">
        <v>86999.56883171487</v>
      </c>
      <c r="F7" s="14">
        <v>1298421.8197837116</v>
      </c>
      <c r="G7" s="14">
        <v>941213.534267361</v>
      </c>
      <c r="H7" s="14">
        <v>444207.8543480571</v>
      </c>
    </row>
    <row r="8" spans="1:8" ht="17.25" customHeight="1">
      <c r="A8" s="8" t="s">
        <v>26</v>
      </c>
      <c r="B8" s="14">
        <v>40734.73853394309</v>
      </c>
      <c r="C8" s="14">
        <v>36906.213431286546</v>
      </c>
      <c r="D8" s="14">
        <v>3828.525102656541</v>
      </c>
      <c r="E8" s="14">
        <v>2370.27296451768</v>
      </c>
      <c r="F8" s="14">
        <v>38364.46556942539</v>
      </c>
      <c r="G8" s="14">
        <v>17243.014598910064</v>
      </c>
      <c r="H8" s="14">
        <v>23491.723935033</v>
      </c>
    </row>
    <row r="9" spans="1:8" ht="17.25" customHeight="1">
      <c r="A9" s="8" t="s">
        <v>28</v>
      </c>
      <c r="B9" s="14">
        <v>137200.88288506327</v>
      </c>
      <c r="C9" s="14">
        <v>79057.15399844552</v>
      </c>
      <c r="D9" s="14">
        <v>58143.728886617915</v>
      </c>
      <c r="E9" s="14">
        <v>47834.13099075799</v>
      </c>
      <c r="F9" s="14">
        <v>89366.75189430552</v>
      </c>
      <c r="G9" s="14">
        <v>58544.13204290376</v>
      </c>
      <c r="H9" s="14">
        <v>78656.75084215967</v>
      </c>
    </row>
    <row r="10" spans="1:8" ht="17.25" customHeight="1">
      <c r="A10" s="8" t="s">
        <v>29</v>
      </c>
      <c r="B10" s="14">
        <v>9436.974761342477</v>
      </c>
      <c r="C10" s="14">
        <v>8917.02179372008</v>
      </c>
      <c r="D10" s="14">
        <v>519.9529676223952</v>
      </c>
      <c r="E10" s="14">
        <v>4580.529710601281</v>
      </c>
      <c r="F10" s="14">
        <v>4856.445050741197</v>
      </c>
      <c r="G10" s="14">
        <v>3202.345876652816</v>
      </c>
      <c r="H10" s="14">
        <v>6234.628884689661</v>
      </c>
    </row>
    <row r="11" spans="1:8" ht="17.25" customHeight="1">
      <c r="A11" s="8" t="s">
        <v>30</v>
      </c>
      <c r="B11" s="14">
        <v>7930.088851514259</v>
      </c>
      <c r="C11" s="14">
        <v>4936.550077041954</v>
      </c>
      <c r="D11" s="14">
        <v>2993.538774472304</v>
      </c>
      <c r="E11" s="14">
        <v>2550.6733165924134</v>
      </c>
      <c r="F11" s="14">
        <v>5379.4155349218445</v>
      </c>
      <c r="G11" s="14">
        <v>3050.4093018607505</v>
      </c>
      <c r="H11" s="14">
        <v>4879.679549653507</v>
      </c>
    </row>
    <row r="12" spans="1:8" ht="17.25" customHeight="1">
      <c r="A12" s="8" t="s">
        <v>31</v>
      </c>
      <c r="B12" s="14">
        <v>239471.2499068563</v>
      </c>
      <c r="C12" s="14">
        <v>194907.20605711752</v>
      </c>
      <c r="D12" s="14">
        <v>44564.04384973881</v>
      </c>
      <c r="E12" s="14">
        <v>69613.10833168699</v>
      </c>
      <c r="F12" s="14">
        <v>169858.1415751694</v>
      </c>
      <c r="G12" s="14">
        <v>107232.9178954837</v>
      </c>
      <c r="H12" s="14">
        <v>132238.33201137278</v>
      </c>
    </row>
    <row r="13" spans="1:8" ht="17.25" customHeight="1">
      <c r="A13" s="8" t="s">
        <v>32</v>
      </c>
      <c r="B13" s="14">
        <v>451178.37941896904</v>
      </c>
      <c r="C13" s="14">
        <v>233861.85718809618</v>
      </c>
      <c r="D13" s="14">
        <v>217316.52223087416</v>
      </c>
      <c r="E13" s="14">
        <v>183628.16834494803</v>
      </c>
      <c r="F13" s="14">
        <v>267550.2110740223</v>
      </c>
      <c r="G13" s="14">
        <v>179976.79713799327</v>
      </c>
      <c r="H13" s="14">
        <v>271201.58228097716</v>
      </c>
    </row>
    <row r="14" spans="1:8" ht="17.25" customHeight="1">
      <c r="A14" s="8" t="s">
        <v>33</v>
      </c>
      <c r="B14" s="14">
        <v>131077.12966712375</v>
      </c>
      <c r="C14" s="14">
        <v>123159.50165313152</v>
      </c>
      <c r="D14" s="14">
        <v>7917.628013992247</v>
      </c>
      <c r="E14" s="14">
        <v>62303.07323912614</v>
      </c>
      <c r="F14" s="14">
        <v>68774.05642799777</v>
      </c>
      <c r="G14" s="14">
        <v>35001.773261575756</v>
      </c>
      <c r="H14" s="14">
        <v>96075.35640554801</v>
      </c>
    </row>
    <row r="15" spans="1:8" ht="17.25" customHeight="1">
      <c r="A15" s="8" t="s">
        <v>34</v>
      </c>
      <c r="B15" s="14">
        <v>39600.9844839829</v>
      </c>
      <c r="C15" s="14">
        <v>21037.892263334616</v>
      </c>
      <c r="D15" s="14">
        <v>18563.092220648272</v>
      </c>
      <c r="E15" s="14">
        <v>26981.522183583</v>
      </c>
      <c r="F15" s="14">
        <v>12619.462300399904</v>
      </c>
      <c r="G15" s="14">
        <v>6640.868771235622</v>
      </c>
      <c r="H15" s="14">
        <v>32960.115712747276</v>
      </c>
    </row>
    <row r="16" spans="1:8" ht="17.25" customHeight="1">
      <c r="A16" s="8" t="s">
        <v>35</v>
      </c>
      <c r="B16" s="14">
        <v>8179.6633434372925</v>
      </c>
      <c r="C16" s="14">
        <v>4825.903084284633</v>
      </c>
      <c r="D16" s="14">
        <v>3353.7602591526625</v>
      </c>
      <c r="E16" s="14">
        <v>5310.992395505966</v>
      </c>
      <c r="F16" s="14">
        <v>2868.670947931329</v>
      </c>
      <c r="G16" s="14">
        <v>768.2548039991752</v>
      </c>
      <c r="H16" s="14">
        <v>7411.408539438118</v>
      </c>
    </row>
    <row r="17" spans="1:8" ht="17.25" customHeight="1">
      <c r="A17" s="8" t="s">
        <v>36</v>
      </c>
      <c r="B17" s="14">
        <v>23564.076394428797</v>
      </c>
      <c r="C17" s="14">
        <v>12403.58622009996</v>
      </c>
      <c r="D17" s="14">
        <v>11160.490174328843</v>
      </c>
      <c r="E17" s="14">
        <v>17283.11477879437</v>
      </c>
      <c r="F17" s="14">
        <v>6280.961615634438</v>
      </c>
      <c r="G17" s="14">
        <v>871.2685948367995</v>
      </c>
      <c r="H17" s="14">
        <v>22692.807799592</v>
      </c>
    </row>
    <row r="18" spans="1:8" ht="17.25" customHeight="1">
      <c r="A18" s="8" t="s">
        <v>37</v>
      </c>
      <c r="B18" s="14">
        <v>3448.577575021262</v>
      </c>
      <c r="C18" s="14">
        <v>2125.9385362033972</v>
      </c>
      <c r="D18" s="14">
        <v>1322.6390388178647</v>
      </c>
      <c r="E18" s="14">
        <v>2212.98353400605</v>
      </c>
      <c r="F18" s="14">
        <v>1235.594041015212</v>
      </c>
      <c r="G18" s="14">
        <v>861.3919580705636</v>
      </c>
      <c r="H18" s="14">
        <v>2587.185616950698</v>
      </c>
    </row>
    <row r="19" spans="1:8" ht="17.25" customHeight="1">
      <c r="A19" s="8" t="s">
        <v>0</v>
      </c>
      <c r="B19" s="14">
        <v>20668.598444482624</v>
      </c>
      <c r="C19" s="14">
        <v>15513.425365006355</v>
      </c>
      <c r="D19" s="14">
        <v>5155.173079476266</v>
      </c>
      <c r="E19" s="14">
        <v>17035.864445431118</v>
      </c>
      <c r="F19" s="14">
        <v>3632.7339990515047</v>
      </c>
      <c r="G19" s="14">
        <v>1083.629210287317</v>
      </c>
      <c r="H19" s="14">
        <v>19584.969234195305</v>
      </c>
    </row>
    <row r="20" spans="1:8" ht="17.25" customHeight="1">
      <c r="A20" s="8" t="s">
        <v>1</v>
      </c>
      <c r="B20" s="14">
        <v>45142.891052677995</v>
      </c>
      <c r="C20" s="14">
        <v>33441.522347317645</v>
      </c>
      <c r="D20" s="14">
        <v>11701.368705360326</v>
      </c>
      <c r="E20" s="14">
        <v>24599.857586219474</v>
      </c>
      <c r="F20" s="14">
        <v>20543.03346645849</v>
      </c>
      <c r="G20" s="14">
        <v>5501.460769342026</v>
      </c>
      <c r="H20" s="14">
        <v>39641.43028333595</v>
      </c>
    </row>
    <row r="21" spans="1:8" ht="17.25" customHeight="1">
      <c r="A21" s="8" t="s">
        <v>2</v>
      </c>
      <c r="B21" s="14">
        <v>53090.89206707199</v>
      </c>
      <c r="C21" s="14">
        <v>39037.293606853775</v>
      </c>
      <c r="D21" s="14">
        <v>14053.598460218245</v>
      </c>
      <c r="E21" s="14">
        <v>29619.627151112083</v>
      </c>
      <c r="F21" s="14">
        <v>23471.264915959924</v>
      </c>
      <c r="G21" s="14">
        <v>8562.771426075495</v>
      </c>
      <c r="H21" s="14">
        <v>44528.12064099649</v>
      </c>
    </row>
    <row r="22" spans="1:8" ht="17.25" customHeight="1">
      <c r="A22" s="8" t="s">
        <v>3</v>
      </c>
      <c r="B22" s="14">
        <v>106087.2393682081</v>
      </c>
      <c r="C22" s="14">
        <v>62305.44269441556</v>
      </c>
      <c r="D22" s="14">
        <v>43781.79667379254</v>
      </c>
      <c r="E22" s="14">
        <v>36589.74265231378</v>
      </c>
      <c r="F22" s="14">
        <v>69497.49671589432</v>
      </c>
      <c r="G22" s="14">
        <v>33715.87179271559</v>
      </c>
      <c r="H22" s="14">
        <v>72371.36757549249</v>
      </c>
    </row>
    <row r="23" spans="1:8" ht="17.25" customHeight="1">
      <c r="A23" s="8" t="s">
        <v>4</v>
      </c>
      <c r="B23" s="14">
        <v>46250.78762282611</v>
      </c>
      <c r="C23" s="14">
        <v>23387.5071907495</v>
      </c>
      <c r="D23" s="14">
        <v>22863.280432076634</v>
      </c>
      <c r="E23" s="14">
        <v>29112.659888161135</v>
      </c>
      <c r="F23" s="14">
        <v>17138.12773466501</v>
      </c>
      <c r="G23" s="14">
        <v>6409.176057334124</v>
      </c>
      <c r="H23" s="14">
        <v>39841.61156549199</v>
      </c>
    </row>
    <row r="24" spans="1:8" ht="17.25" customHeight="1">
      <c r="A24" s="8" t="s">
        <v>5</v>
      </c>
      <c r="B24" s="14">
        <v>6426.876323207608</v>
      </c>
      <c r="C24" s="14">
        <v>3731.0025186840276</v>
      </c>
      <c r="D24" s="14">
        <v>2695.8738045235796</v>
      </c>
      <c r="E24" s="14">
        <v>4075.5064023581763</v>
      </c>
      <c r="F24" s="14">
        <v>2351.3699208494318</v>
      </c>
      <c r="G24" s="14">
        <v>1600.6172902881494</v>
      </c>
      <c r="H24" s="14">
        <v>4826.259032919458</v>
      </c>
    </row>
    <row r="25" spans="1:8" ht="17.25" customHeight="1">
      <c r="A25" s="8" t="s">
        <v>6</v>
      </c>
      <c r="B25" s="14">
        <v>44275.01619352297</v>
      </c>
      <c r="C25" s="14">
        <v>26641.14347776365</v>
      </c>
      <c r="D25" s="14">
        <v>17633.872715759342</v>
      </c>
      <c r="E25" s="14">
        <v>19972.27980503929</v>
      </c>
      <c r="F25" s="14">
        <v>24302.736388483696</v>
      </c>
      <c r="G25" s="14">
        <v>13090.1024479468</v>
      </c>
      <c r="H25" s="14">
        <v>31184.9137455762</v>
      </c>
    </row>
    <row r="26" spans="1:8" ht="17.25" customHeight="1">
      <c r="A26" s="8" t="s">
        <v>7</v>
      </c>
      <c r="B26" s="14">
        <v>213696.6347351574</v>
      </c>
      <c r="C26" s="14">
        <v>95057.03160442476</v>
      </c>
      <c r="D26" s="14">
        <v>118639.60313073278</v>
      </c>
      <c r="E26" s="343">
        <v>154540.07812330496</v>
      </c>
      <c r="F26" s="14">
        <v>59156.55661185242</v>
      </c>
      <c r="G26" s="14">
        <v>22019.129634650104</v>
      </c>
      <c r="H26" s="14">
        <v>191677.50510050706</v>
      </c>
    </row>
    <row r="27" spans="1:8" ht="17.25" customHeight="1">
      <c r="A27" s="8" t="s">
        <v>8</v>
      </c>
      <c r="B27" s="14">
        <v>5649.188781038592</v>
      </c>
      <c r="C27" s="14">
        <v>3335.324453294106</v>
      </c>
      <c r="D27" s="14">
        <v>2313.8643277444876</v>
      </c>
      <c r="E27" s="14">
        <v>4323.1027431752755</v>
      </c>
      <c r="F27" s="14">
        <v>1326.0860378633188</v>
      </c>
      <c r="G27" s="14">
        <v>630.7782215708685</v>
      </c>
      <c r="H27" s="14">
        <v>5018.410559467726</v>
      </c>
    </row>
    <row r="28" spans="1:8" ht="6" customHeight="1">
      <c r="A28" s="24"/>
      <c r="B28" s="31"/>
      <c r="C28" s="31"/>
      <c r="D28" s="31"/>
      <c r="E28" s="31"/>
      <c r="F28" s="31"/>
      <c r="G28" s="31"/>
      <c r="H28" s="31"/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zoomScalePageLayoutView="0" workbookViewId="0" topLeftCell="A52">
      <selection activeCell="I30" sqref="I30"/>
    </sheetView>
  </sheetViews>
  <sheetFormatPr defaultColWidth="11.421875" defaultRowHeight="15"/>
  <cols>
    <col min="1" max="1" width="53.421875" style="1" customWidth="1"/>
    <col min="2" max="8" width="11.7109375" style="1" customWidth="1"/>
    <col min="9" max="16384" width="11.421875" style="1" customWidth="1"/>
  </cols>
  <sheetData>
    <row r="1" ht="15">
      <c r="A1" s="81" t="s">
        <v>632</v>
      </c>
    </row>
    <row r="2" spans="1:10" ht="30">
      <c r="A2" s="2"/>
      <c r="B2" s="183" t="s">
        <v>9</v>
      </c>
      <c r="C2" s="183" t="s">
        <v>130</v>
      </c>
      <c r="D2" s="183" t="s">
        <v>81</v>
      </c>
      <c r="E2" s="183" t="s">
        <v>373</v>
      </c>
      <c r="F2" s="183" t="s">
        <v>82</v>
      </c>
      <c r="G2" s="183" t="s">
        <v>374</v>
      </c>
      <c r="H2" s="89"/>
      <c r="I2" s="57"/>
      <c r="J2" s="42"/>
    </row>
    <row r="3" spans="1:10" ht="15">
      <c r="A3" s="1" t="s">
        <v>21</v>
      </c>
      <c r="B3" s="254">
        <v>3018532.259025341</v>
      </c>
      <c r="C3" s="254">
        <v>1542386.1342029923</v>
      </c>
      <c r="D3" s="254">
        <v>873209.4055864918</v>
      </c>
      <c r="E3" s="254">
        <v>150308.63713605818</v>
      </c>
      <c r="F3" s="254">
        <v>260067.37322732236</v>
      </c>
      <c r="G3" s="254">
        <v>192560.7088724395</v>
      </c>
      <c r="H3" s="15"/>
      <c r="I3" s="58"/>
      <c r="J3" s="42"/>
    </row>
    <row r="4" spans="2:8" ht="10.5" customHeight="1">
      <c r="B4" s="279"/>
      <c r="C4" s="279"/>
      <c r="D4" s="279"/>
      <c r="E4" s="279"/>
      <c r="F4" s="279"/>
      <c r="G4" s="279"/>
      <c r="H4" s="8"/>
    </row>
    <row r="5" spans="1:9" ht="15">
      <c r="A5" s="1" t="s">
        <v>25</v>
      </c>
      <c r="B5" s="254">
        <v>1385421.3886154294</v>
      </c>
      <c r="C5" s="254">
        <v>966716.9107227771</v>
      </c>
      <c r="D5" s="254">
        <v>353205.4561951381</v>
      </c>
      <c r="E5" s="254">
        <v>31492.29347147738</v>
      </c>
      <c r="F5" s="254">
        <v>26043.176907775334</v>
      </c>
      <c r="G5" s="254">
        <v>7963.551318253832</v>
      </c>
      <c r="H5" s="15"/>
      <c r="I5" s="3"/>
    </row>
    <row r="6" spans="1:9" ht="15">
      <c r="A6" s="1" t="s">
        <v>26</v>
      </c>
      <c r="B6" s="254">
        <v>40734.73853394309</v>
      </c>
      <c r="C6" s="254">
        <v>25637.753594418955</v>
      </c>
      <c r="D6" s="254">
        <v>11178.040598261616</v>
      </c>
      <c r="E6" s="254">
        <v>2871.8364185091973</v>
      </c>
      <c r="F6" s="254">
        <v>1047.1079227532898</v>
      </c>
      <c r="G6" s="254">
        <v>0</v>
      </c>
      <c r="H6" s="15"/>
      <c r="I6" s="3"/>
    </row>
    <row r="7" spans="1:9" ht="15">
      <c r="A7" s="1" t="s">
        <v>28</v>
      </c>
      <c r="B7" s="254">
        <v>137200.88288506327</v>
      </c>
      <c r="C7" s="254">
        <v>49954.40906362845</v>
      </c>
      <c r="D7" s="254">
        <v>52124.896206305086</v>
      </c>
      <c r="E7" s="254">
        <v>16994.63907029637</v>
      </c>
      <c r="F7" s="254">
        <v>13909.177390044031</v>
      </c>
      <c r="G7" s="254">
        <v>4217.761154789518</v>
      </c>
      <c r="H7" s="15"/>
      <c r="I7" s="3"/>
    </row>
    <row r="8" spans="1:9" ht="15">
      <c r="A8" s="1" t="s">
        <v>29</v>
      </c>
      <c r="B8" s="254">
        <v>9436.974761342477</v>
      </c>
      <c r="C8" s="254">
        <v>1554.205409183398</v>
      </c>
      <c r="D8" s="254">
        <v>1247.677354018411</v>
      </c>
      <c r="E8" s="254">
        <v>1019.1000471881329</v>
      </c>
      <c r="F8" s="254">
        <v>3861.5303840647985</v>
      </c>
      <c r="G8" s="254">
        <v>1754.461566887737</v>
      </c>
      <c r="H8" s="15"/>
      <c r="I8" s="3"/>
    </row>
    <row r="9" spans="1:9" ht="15">
      <c r="A9" s="1" t="s">
        <v>30</v>
      </c>
      <c r="B9" s="254">
        <v>7930.088851514259</v>
      </c>
      <c r="C9" s="254">
        <v>1904.2888805338678</v>
      </c>
      <c r="D9" s="254">
        <v>2772.839610563988</v>
      </c>
      <c r="E9" s="254">
        <v>607.0499149710232</v>
      </c>
      <c r="F9" s="254">
        <v>1713.1057467393475</v>
      </c>
      <c r="G9" s="254">
        <v>932.8046987060317</v>
      </c>
      <c r="H9" s="15"/>
      <c r="I9" s="3"/>
    </row>
    <row r="10" spans="1:9" ht="15">
      <c r="A10" s="1" t="s">
        <v>31</v>
      </c>
      <c r="B10" s="254">
        <v>239471.2499068563</v>
      </c>
      <c r="C10" s="254">
        <v>102375.87925208418</v>
      </c>
      <c r="D10" s="254">
        <v>95915.95701290877</v>
      </c>
      <c r="E10" s="254">
        <v>14657.56707717623</v>
      </c>
      <c r="F10" s="254">
        <v>18794.95472252917</v>
      </c>
      <c r="G10" s="254">
        <v>7726.891842158107</v>
      </c>
      <c r="H10" s="15"/>
      <c r="I10" s="3"/>
    </row>
    <row r="11" spans="1:9" ht="15">
      <c r="A11" s="1" t="s">
        <v>32</v>
      </c>
      <c r="B11" s="254">
        <v>451178.37941896904</v>
      </c>
      <c r="C11" s="254">
        <v>178109.93682422722</v>
      </c>
      <c r="D11" s="254">
        <v>161824.493877223</v>
      </c>
      <c r="E11" s="254">
        <v>29859.106753861837</v>
      </c>
      <c r="F11" s="254">
        <v>60497.13675430858</v>
      </c>
      <c r="G11" s="254">
        <v>20887.705209349588</v>
      </c>
      <c r="H11" s="15"/>
      <c r="I11" s="3"/>
    </row>
    <row r="12" spans="1:9" ht="15">
      <c r="A12" s="1" t="s">
        <v>33</v>
      </c>
      <c r="B12" s="254">
        <v>131077.12966712375</v>
      </c>
      <c r="C12" s="254">
        <v>62222.47252223618</v>
      </c>
      <c r="D12" s="254">
        <v>45424.04871424328</v>
      </c>
      <c r="E12" s="254">
        <v>8015.974211586669</v>
      </c>
      <c r="F12" s="254">
        <v>11091.307474401277</v>
      </c>
      <c r="G12" s="254">
        <v>4323.32674465648</v>
      </c>
      <c r="H12" s="15"/>
      <c r="I12" s="3"/>
    </row>
    <row r="13" spans="1:9" ht="15">
      <c r="A13" s="1" t="s">
        <v>34</v>
      </c>
      <c r="B13" s="254">
        <v>39600.9844839829</v>
      </c>
      <c r="C13" s="254">
        <v>8523.80851072446</v>
      </c>
      <c r="D13" s="254">
        <v>9293.903128140746</v>
      </c>
      <c r="E13" s="254">
        <v>5115.336963868484</v>
      </c>
      <c r="F13" s="254">
        <v>13768.9239868407</v>
      </c>
      <c r="G13" s="254">
        <v>2899.011894408511</v>
      </c>
      <c r="H13" s="15"/>
      <c r="I13" s="3"/>
    </row>
    <row r="14" spans="1:9" ht="15">
      <c r="A14" s="1" t="s">
        <v>35</v>
      </c>
      <c r="B14" s="254">
        <v>8179.6633434372925</v>
      </c>
      <c r="C14" s="254">
        <v>220.66564497040102</v>
      </c>
      <c r="D14" s="254">
        <v>847.2412663274476</v>
      </c>
      <c r="E14" s="254">
        <v>434.13481564382226</v>
      </c>
      <c r="F14" s="254">
        <v>3562.2505410539598</v>
      </c>
      <c r="G14" s="254">
        <v>3115.3710754416643</v>
      </c>
      <c r="H14" s="15"/>
      <c r="I14" s="3"/>
    </row>
    <row r="15" spans="1:9" ht="18.75" customHeight="1">
      <c r="A15" s="1" t="s">
        <v>36</v>
      </c>
      <c r="B15" s="254">
        <v>23564.076394428797</v>
      </c>
      <c r="C15" s="254">
        <v>556.1923040240625</v>
      </c>
      <c r="D15" s="254">
        <v>696.4090863457546</v>
      </c>
      <c r="E15" s="254">
        <v>1067.736751758087</v>
      </c>
      <c r="F15" s="254">
        <v>4424.0380508624985</v>
      </c>
      <c r="G15" s="254">
        <v>16819.7002014384</v>
      </c>
      <c r="H15" s="15"/>
      <c r="I15" s="3"/>
    </row>
    <row r="16" spans="1:9" ht="15">
      <c r="A16" s="1" t="s">
        <v>37</v>
      </c>
      <c r="B16" s="254">
        <v>3448.577575021262</v>
      </c>
      <c r="C16" s="254">
        <v>962.165064936373</v>
      </c>
      <c r="D16" s="254">
        <v>1121.2900176614128</v>
      </c>
      <c r="E16" s="254">
        <v>146.9358942050845</v>
      </c>
      <c r="F16" s="254">
        <v>218.27940208660175</v>
      </c>
      <c r="G16" s="254">
        <v>999.9071961317901</v>
      </c>
      <c r="H16" s="15"/>
      <c r="I16" s="3"/>
    </row>
    <row r="17" spans="1:9" ht="15">
      <c r="A17" s="1" t="s">
        <v>0</v>
      </c>
      <c r="B17" s="254">
        <v>20668.598444482624</v>
      </c>
      <c r="C17" s="254">
        <v>616.8875378616978</v>
      </c>
      <c r="D17" s="254">
        <v>2002.9818999932927</v>
      </c>
      <c r="E17" s="254">
        <v>655.8111531776298</v>
      </c>
      <c r="F17" s="254">
        <v>3302.4221776874665</v>
      </c>
      <c r="G17" s="254">
        <v>14090.495675762539</v>
      </c>
      <c r="H17" s="15"/>
      <c r="I17" s="3"/>
    </row>
    <row r="18" spans="1:9" ht="15">
      <c r="A18" s="1" t="s">
        <v>1</v>
      </c>
      <c r="B18" s="254">
        <v>45142.891052677995</v>
      </c>
      <c r="C18" s="254">
        <v>8710.269263779594</v>
      </c>
      <c r="D18" s="254">
        <v>10101.437764028266</v>
      </c>
      <c r="E18" s="254">
        <v>4383.605360582412</v>
      </c>
      <c r="F18" s="254">
        <v>15557.998743202526</v>
      </c>
      <c r="G18" s="254">
        <v>6389.579921085178</v>
      </c>
      <c r="H18" s="15"/>
      <c r="I18" s="3"/>
    </row>
    <row r="19" spans="1:9" ht="15">
      <c r="A19" s="1" t="s">
        <v>2</v>
      </c>
      <c r="B19" s="254">
        <v>53090.89206707199</v>
      </c>
      <c r="C19" s="254">
        <v>9398.03352190215</v>
      </c>
      <c r="D19" s="254">
        <v>8600.795970405268</v>
      </c>
      <c r="E19" s="254">
        <v>4738.786616347677</v>
      </c>
      <c r="F19" s="254">
        <v>8690.39255907017</v>
      </c>
      <c r="G19" s="254">
        <v>21662.883399346727</v>
      </c>
      <c r="H19" s="15"/>
      <c r="I19" s="3"/>
    </row>
    <row r="20" spans="1:9" ht="15">
      <c r="A20" s="1" t="s">
        <v>3</v>
      </c>
      <c r="B20" s="254">
        <v>106087.2393682081</v>
      </c>
      <c r="C20" s="254">
        <v>6921.573264182692</v>
      </c>
      <c r="D20" s="254">
        <v>5863.641521629191</v>
      </c>
      <c r="E20" s="254">
        <v>3642.9192565430867</v>
      </c>
      <c r="F20" s="254">
        <v>48331.700307983185</v>
      </c>
      <c r="G20" s="254">
        <v>41327.4050178699</v>
      </c>
      <c r="H20" s="15"/>
      <c r="I20" s="3"/>
    </row>
    <row r="21" spans="1:9" ht="15">
      <c r="A21" s="1" t="s">
        <v>4</v>
      </c>
      <c r="B21" s="254">
        <v>46250.78762282611</v>
      </c>
      <c r="C21" s="254">
        <v>3076.4242676670415</v>
      </c>
      <c r="D21" s="254">
        <v>5240.685461490054</v>
      </c>
      <c r="E21" s="254">
        <v>1736.302475527043</v>
      </c>
      <c r="F21" s="254">
        <v>8907.191018899419</v>
      </c>
      <c r="G21" s="254">
        <v>27290.18439924259</v>
      </c>
      <c r="H21" s="15"/>
      <c r="I21" s="3"/>
    </row>
    <row r="22" spans="1:9" ht="15">
      <c r="A22" s="1" t="s">
        <v>5</v>
      </c>
      <c r="B22" s="254">
        <v>6426.876323207608</v>
      </c>
      <c r="C22" s="254">
        <v>711.7805132417617</v>
      </c>
      <c r="D22" s="254">
        <v>2261.461727908946</v>
      </c>
      <c r="E22" s="254">
        <v>1475.4873500060335</v>
      </c>
      <c r="F22" s="254">
        <v>1173.5530820627955</v>
      </c>
      <c r="G22" s="254">
        <v>804.5936499880708</v>
      </c>
      <c r="H22" s="15"/>
      <c r="I22" s="3"/>
    </row>
    <row r="23" spans="1:9" ht="15">
      <c r="A23" s="1" t="s">
        <v>6</v>
      </c>
      <c r="B23" s="254">
        <v>44275.01619352297</v>
      </c>
      <c r="C23" s="254">
        <v>11512.639107635463</v>
      </c>
      <c r="D23" s="254">
        <v>17388.550522205904</v>
      </c>
      <c r="E23" s="254">
        <v>5579.641837160571</v>
      </c>
      <c r="F23" s="254">
        <v>5196.461270124449</v>
      </c>
      <c r="G23" s="254">
        <v>4597.723456396594</v>
      </c>
      <c r="H23" s="15"/>
      <c r="I23" s="3"/>
    </row>
    <row r="24" spans="1:9" ht="15">
      <c r="A24" s="1" t="s">
        <v>7</v>
      </c>
      <c r="B24" s="254">
        <v>213696.6347351574</v>
      </c>
      <c r="C24" s="254">
        <v>102699.83893296894</v>
      </c>
      <c r="D24" s="254">
        <v>85371.05055486324</v>
      </c>
      <c r="E24" s="254">
        <v>15568.580476292611</v>
      </c>
      <c r="F24" s="254">
        <v>9334.208531839453</v>
      </c>
      <c r="G24" s="254">
        <v>722.9562391936198</v>
      </c>
      <c r="H24" s="15"/>
      <c r="I24" s="3"/>
    </row>
    <row r="25" spans="1:9" ht="15">
      <c r="A25" s="1" t="s">
        <v>8</v>
      </c>
      <c r="B25" s="254">
        <v>5649.188781038592</v>
      </c>
      <c r="C25" s="254">
        <v>0</v>
      </c>
      <c r="D25" s="254">
        <v>726.547096833842</v>
      </c>
      <c r="E25" s="254">
        <v>245.7912198787239</v>
      </c>
      <c r="F25" s="254">
        <v>642.4562529927164</v>
      </c>
      <c r="G25" s="254">
        <v>4034.3942113333123</v>
      </c>
      <c r="H25" s="15"/>
      <c r="I25" s="3"/>
    </row>
    <row r="26" spans="1:9" ht="8.25" customHeight="1">
      <c r="A26" s="32"/>
      <c r="B26" s="280"/>
      <c r="C26" s="280"/>
      <c r="D26" s="280"/>
      <c r="E26" s="280"/>
      <c r="F26" s="280"/>
      <c r="G26" s="280"/>
      <c r="H26" s="41"/>
      <c r="I26" s="3"/>
    </row>
    <row r="27" spans="1:9" ht="5.25" customHeight="1">
      <c r="A27" s="12"/>
      <c r="B27" s="281"/>
      <c r="C27" s="281"/>
      <c r="D27" s="281"/>
      <c r="E27" s="281"/>
      <c r="F27" s="281"/>
      <c r="G27" s="281"/>
      <c r="H27" s="90"/>
      <c r="I27" s="2"/>
    </row>
    <row r="28" spans="1:9" ht="15.75" customHeight="1">
      <c r="A28" s="1" t="s">
        <v>74</v>
      </c>
      <c r="B28" s="282">
        <v>1651071.9414272015</v>
      </c>
      <c r="C28" s="282">
        <v>804446.0219578209</v>
      </c>
      <c r="D28" s="282">
        <v>493657.0785924364</v>
      </c>
      <c r="E28" s="282">
        <v>86109.0235985524</v>
      </c>
      <c r="F28" s="282">
        <v>147633.0406256091</v>
      </c>
      <c r="G28" s="282">
        <v>119226.77665276526</v>
      </c>
      <c r="H28" s="15"/>
      <c r="I28" s="3"/>
    </row>
    <row r="29" spans="2:8" ht="8.25" customHeight="1">
      <c r="B29" s="279"/>
      <c r="C29" s="279"/>
      <c r="D29" s="279"/>
      <c r="E29" s="279"/>
      <c r="F29" s="279"/>
      <c r="G29" s="279"/>
      <c r="H29" s="8"/>
    </row>
    <row r="30" spans="1:9" ht="15">
      <c r="A30" s="1" t="s">
        <v>25</v>
      </c>
      <c r="B30" s="254">
        <v>626483.4238659125</v>
      </c>
      <c r="C30" s="254">
        <v>426251.98525872576</v>
      </c>
      <c r="D30" s="254">
        <v>167180.7321010714</v>
      </c>
      <c r="E30" s="254">
        <v>14565.166877374408</v>
      </c>
      <c r="F30" s="254">
        <v>13374.232049708056</v>
      </c>
      <c r="G30" s="254">
        <v>5111.307579034537</v>
      </c>
      <c r="H30" s="15"/>
      <c r="I30" s="3"/>
    </row>
    <row r="31" spans="1:9" ht="15">
      <c r="A31" s="1" t="s">
        <v>26</v>
      </c>
      <c r="B31" s="254">
        <v>36906.213431286546</v>
      </c>
      <c r="C31" s="254">
        <v>23154.792702040526</v>
      </c>
      <c r="D31" s="254">
        <v>10215.295993367768</v>
      </c>
      <c r="E31" s="254">
        <v>2871.8364185091973</v>
      </c>
      <c r="F31" s="254">
        <v>664.2883173690282</v>
      </c>
      <c r="G31" s="254">
        <v>0</v>
      </c>
      <c r="H31" s="15"/>
      <c r="I31" s="3"/>
    </row>
    <row r="32" spans="1:9" ht="15">
      <c r="A32" s="1" t="s">
        <v>28</v>
      </c>
      <c r="B32" s="254">
        <v>79057.15399844552</v>
      </c>
      <c r="C32" s="254">
        <v>33943.16727200219</v>
      </c>
      <c r="D32" s="254">
        <v>28603.567831551536</v>
      </c>
      <c r="E32" s="254">
        <v>5968.302693722934</v>
      </c>
      <c r="F32" s="254">
        <v>8588.352413840928</v>
      </c>
      <c r="G32" s="254">
        <v>1953.7637873279705</v>
      </c>
      <c r="H32" s="15"/>
      <c r="I32" s="3"/>
    </row>
    <row r="33" spans="1:9" ht="15">
      <c r="A33" s="1" t="s">
        <v>29</v>
      </c>
      <c r="B33" s="254">
        <v>8917.02179372008</v>
      </c>
      <c r="C33" s="254">
        <v>1554.205409183398</v>
      </c>
      <c r="D33" s="254">
        <v>1247.677354018411</v>
      </c>
      <c r="E33" s="254">
        <v>1019.1000471881329</v>
      </c>
      <c r="F33" s="254">
        <v>3743.3391892534323</v>
      </c>
      <c r="G33" s="254">
        <v>1352.6997940767076</v>
      </c>
      <c r="H33" s="15"/>
      <c r="I33" s="3"/>
    </row>
    <row r="34" spans="1:9" ht="15">
      <c r="A34" s="1" t="s">
        <v>30</v>
      </c>
      <c r="B34" s="254">
        <v>4936.550077041954</v>
      </c>
      <c r="C34" s="254">
        <v>1221.4587691767645</v>
      </c>
      <c r="D34" s="254">
        <v>1316.2300499877897</v>
      </c>
      <c r="E34" s="254">
        <v>607.0499149710232</v>
      </c>
      <c r="F34" s="254">
        <v>1195.6490871466992</v>
      </c>
      <c r="G34" s="254">
        <v>596.1622557596772</v>
      </c>
      <c r="H34" s="15"/>
      <c r="I34" s="3"/>
    </row>
    <row r="35" spans="1:9" ht="15">
      <c r="A35" s="1" t="s">
        <v>31</v>
      </c>
      <c r="B35" s="254">
        <v>194907.20605711752</v>
      </c>
      <c r="C35" s="254">
        <v>82201.83514186398</v>
      </c>
      <c r="D35" s="254">
        <v>77580.86333060122</v>
      </c>
      <c r="E35" s="254">
        <v>13202.962987907447</v>
      </c>
      <c r="F35" s="254">
        <v>16871.209500486682</v>
      </c>
      <c r="G35" s="254">
        <v>5050.335096258273</v>
      </c>
      <c r="H35" s="15"/>
      <c r="I35" s="3"/>
    </row>
    <row r="36" spans="1:9" ht="15">
      <c r="A36" s="1" t="s">
        <v>32</v>
      </c>
      <c r="B36" s="254">
        <v>233861.85718809618</v>
      </c>
      <c r="C36" s="254">
        <v>92027.85471615457</v>
      </c>
      <c r="D36" s="254">
        <v>87524.4064386898</v>
      </c>
      <c r="E36" s="254">
        <v>15559.101363604386</v>
      </c>
      <c r="F36" s="254">
        <v>27251.238111524184</v>
      </c>
      <c r="G36" s="254">
        <v>11499.256558123196</v>
      </c>
      <c r="H36" s="15"/>
      <c r="I36" s="3"/>
    </row>
    <row r="37" spans="1:9" ht="15">
      <c r="A37" s="1" t="s">
        <v>33</v>
      </c>
      <c r="B37" s="254">
        <v>123159.50165313152</v>
      </c>
      <c r="C37" s="254">
        <v>58060.41176072812</v>
      </c>
      <c r="D37" s="254">
        <v>43981.75802738663</v>
      </c>
      <c r="E37" s="254">
        <v>8015.974211586669</v>
      </c>
      <c r="F37" s="254">
        <v>10928.720321456341</v>
      </c>
      <c r="G37" s="254">
        <v>2172.6373319738577</v>
      </c>
      <c r="H37" s="15"/>
      <c r="I37" s="3"/>
    </row>
    <row r="38" spans="1:9" ht="15">
      <c r="A38" s="1" t="s">
        <v>34</v>
      </c>
      <c r="B38" s="254">
        <v>21037.892263334616</v>
      </c>
      <c r="C38" s="254">
        <v>5237.886794426246</v>
      </c>
      <c r="D38" s="254">
        <v>5270.220142519319</v>
      </c>
      <c r="E38" s="254">
        <v>2031.9599720948274</v>
      </c>
      <c r="F38" s="254">
        <v>6770.462077336981</v>
      </c>
      <c r="G38" s="254">
        <v>1727.3632769572505</v>
      </c>
      <c r="H38" s="15"/>
      <c r="I38" s="3"/>
    </row>
    <row r="39" spans="1:9" ht="15">
      <c r="A39" s="1" t="s">
        <v>35</v>
      </c>
      <c r="B39" s="254">
        <v>4825.903084284633</v>
      </c>
      <c r="C39" s="254">
        <v>220.66564497040102</v>
      </c>
      <c r="D39" s="254">
        <v>442.8737799483099</v>
      </c>
      <c r="E39" s="254">
        <v>392.52503764725816</v>
      </c>
      <c r="F39" s="254">
        <v>1495.2695015522495</v>
      </c>
      <c r="G39" s="254">
        <v>2274.569120166414</v>
      </c>
      <c r="H39" s="15"/>
      <c r="I39" s="3"/>
    </row>
    <row r="40" spans="1:9" ht="15">
      <c r="A40" s="1" t="s">
        <v>36</v>
      </c>
      <c r="B40" s="254">
        <v>12403.58622009996</v>
      </c>
      <c r="C40" s="254">
        <v>281.94113798573085</v>
      </c>
      <c r="D40" s="254">
        <v>376.20244167447936</v>
      </c>
      <c r="E40" s="254">
        <v>637.0563982375409</v>
      </c>
      <c r="F40" s="254">
        <v>1843.0276822830135</v>
      </c>
      <c r="G40" s="254">
        <v>9265.35855991919</v>
      </c>
      <c r="H40" s="15"/>
      <c r="I40" s="3"/>
    </row>
    <row r="41" spans="1:9" ht="15">
      <c r="A41" s="1" t="s">
        <v>37</v>
      </c>
      <c r="B41" s="254">
        <v>2125.9385362033972</v>
      </c>
      <c r="C41" s="254">
        <v>962.165064936373</v>
      </c>
      <c r="D41" s="254">
        <v>259.8980595908491</v>
      </c>
      <c r="E41" s="254">
        <v>0</v>
      </c>
      <c r="F41" s="254">
        <v>218.27940208660175</v>
      </c>
      <c r="G41" s="254">
        <v>685.5960095895736</v>
      </c>
      <c r="H41" s="15"/>
      <c r="I41" s="3"/>
    </row>
    <row r="42" spans="1:9" ht="15">
      <c r="A42" s="1" t="s">
        <v>0</v>
      </c>
      <c r="B42" s="254">
        <v>15513.425365006355</v>
      </c>
      <c r="C42" s="254">
        <v>616.8875378616978</v>
      </c>
      <c r="D42" s="254">
        <v>1788.4581378801643</v>
      </c>
      <c r="E42" s="254">
        <v>655.8111531776298</v>
      </c>
      <c r="F42" s="254">
        <v>2698.9168027123515</v>
      </c>
      <c r="G42" s="254">
        <v>9753.35173337451</v>
      </c>
      <c r="H42" s="15"/>
      <c r="I42" s="3"/>
    </row>
    <row r="43" spans="1:9" ht="15">
      <c r="A43" s="1" t="s">
        <v>1</v>
      </c>
      <c r="B43" s="254">
        <v>33441.522347317645</v>
      </c>
      <c r="C43" s="254">
        <v>5435.455391659433</v>
      </c>
      <c r="D43" s="254">
        <v>7990.306172737835</v>
      </c>
      <c r="E43" s="254">
        <v>3297.7573402345597</v>
      </c>
      <c r="F43" s="254">
        <v>11502.078590829093</v>
      </c>
      <c r="G43" s="254">
        <v>5215.9248518567165</v>
      </c>
      <c r="H43" s="15"/>
      <c r="I43" s="3"/>
    </row>
    <row r="44" spans="1:9" ht="15">
      <c r="A44" s="1" t="s">
        <v>2</v>
      </c>
      <c r="B44" s="254">
        <v>39037.293606853775</v>
      </c>
      <c r="C44" s="254">
        <v>6502.747460681431</v>
      </c>
      <c r="D44" s="254">
        <v>6644.816828116425</v>
      </c>
      <c r="E44" s="254">
        <v>3877.261650835729</v>
      </c>
      <c r="F44" s="254">
        <v>6939.432817532735</v>
      </c>
      <c r="G44" s="254">
        <v>15073.034849687427</v>
      </c>
      <c r="H44" s="15"/>
      <c r="I44" s="3"/>
    </row>
    <row r="45" spans="1:9" ht="15">
      <c r="A45" s="1" t="s">
        <v>3</v>
      </c>
      <c r="B45" s="254">
        <v>62305.44269441556</v>
      </c>
      <c r="C45" s="254">
        <v>5675.5311207720115</v>
      </c>
      <c r="D45" s="254">
        <v>4506.900631234854</v>
      </c>
      <c r="E45" s="254">
        <v>2444.3979844474625</v>
      </c>
      <c r="F45" s="254">
        <v>23899.475755050033</v>
      </c>
      <c r="G45" s="254">
        <v>25779.137202911184</v>
      </c>
      <c r="H45" s="15"/>
      <c r="I45" s="3"/>
    </row>
    <row r="46" spans="1:9" ht="15">
      <c r="A46" s="1" t="s">
        <v>4</v>
      </c>
      <c r="B46" s="254">
        <v>23387.5071907495</v>
      </c>
      <c r="C46" s="254">
        <v>966.1425605918605</v>
      </c>
      <c r="D46" s="254">
        <v>3409.0234746068127</v>
      </c>
      <c r="E46" s="254">
        <v>523.0842952383828</v>
      </c>
      <c r="F46" s="254">
        <v>3266.839903451809</v>
      </c>
      <c r="G46" s="254">
        <v>15222.416956860643</v>
      </c>
      <c r="H46" s="15"/>
      <c r="I46" s="3"/>
    </row>
    <row r="47" spans="1:9" ht="15">
      <c r="A47" s="1" t="s">
        <v>5</v>
      </c>
      <c r="B47" s="254">
        <v>3731.0025186840276</v>
      </c>
      <c r="C47" s="254">
        <v>182.65079320670858</v>
      </c>
      <c r="D47" s="254">
        <v>958.71166010602</v>
      </c>
      <c r="E47" s="254">
        <v>1377.9265681215406</v>
      </c>
      <c r="F47" s="254">
        <v>587.6186744626592</v>
      </c>
      <c r="G47" s="254">
        <v>624.0948227870999</v>
      </c>
      <c r="H47" s="15"/>
      <c r="I47" s="3"/>
    </row>
    <row r="48" spans="1:9" ht="15">
      <c r="A48" s="1" t="s">
        <v>6</v>
      </c>
      <c r="B48" s="254">
        <v>26641.14347776365</v>
      </c>
      <c r="C48" s="254">
        <v>8354.594307484029</v>
      </c>
      <c r="D48" s="254">
        <v>10248.528484782488</v>
      </c>
      <c r="E48" s="254">
        <v>1906.3051908033733</v>
      </c>
      <c r="F48" s="254">
        <v>2607.1597824443747</v>
      </c>
      <c r="G48" s="254">
        <v>3524.555712249374</v>
      </c>
      <c r="H48" s="15"/>
      <c r="I48" s="3"/>
    </row>
    <row r="49" spans="1:9" ht="15">
      <c r="A49" s="1" t="s">
        <v>7</v>
      </c>
      <c r="B49" s="254">
        <v>95057.03160442476</v>
      </c>
      <c r="C49" s="254">
        <v>51593.64311336957</v>
      </c>
      <c r="D49" s="254">
        <v>33479.82943099471</v>
      </c>
      <c r="E49" s="254">
        <v>6909.652272971245</v>
      </c>
      <c r="F49" s="254">
        <v>2857.9057623273175</v>
      </c>
      <c r="G49" s="254">
        <v>216.00102476199433</v>
      </c>
      <c r="H49" s="15"/>
      <c r="I49" s="3"/>
    </row>
    <row r="50" spans="1:9" ht="15">
      <c r="A50" s="1" t="s">
        <v>8</v>
      </c>
      <c r="B50" s="254">
        <v>3335.324453294106</v>
      </c>
      <c r="C50" s="254">
        <v>0</v>
      </c>
      <c r="D50" s="254">
        <v>630.7782215708685</v>
      </c>
      <c r="E50" s="254">
        <v>245.7912198787239</v>
      </c>
      <c r="F50" s="254">
        <v>329.54488275452275</v>
      </c>
      <c r="G50" s="254">
        <v>2129.2101290899905</v>
      </c>
      <c r="H50" s="15"/>
      <c r="I50" s="3"/>
    </row>
    <row r="51" spans="2:9" ht="6" customHeight="1">
      <c r="B51" s="279"/>
      <c r="C51" s="279"/>
      <c r="D51" s="279"/>
      <c r="E51" s="279"/>
      <c r="F51" s="279"/>
      <c r="G51" s="279"/>
      <c r="H51" s="3"/>
      <c r="I51" s="3"/>
    </row>
    <row r="52" spans="1:9" ht="6.75" customHeight="1">
      <c r="A52" s="2"/>
      <c r="B52" s="283"/>
      <c r="C52" s="283"/>
      <c r="D52" s="283"/>
      <c r="E52" s="283"/>
      <c r="F52" s="283"/>
      <c r="G52" s="283"/>
      <c r="H52" s="2"/>
      <c r="I52" s="2"/>
    </row>
    <row r="53" spans="1:9" ht="15">
      <c r="A53" s="1" t="s">
        <v>75</v>
      </c>
      <c r="B53" s="282">
        <v>1367460.3175981212</v>
      </c>
      <c r="C53" s="282">
        <v>737940.1122451574</v>
      </c>
      <c r="D53" s="282">
        <v>379552.3269940581</v>
      </c>
      <c r="E53" s="282">
        <v>64199.613537505626</v>
      </c>
      <c r="F53" s="282">
        <v>112434.33260171262</v>
      </c>
      <c r="G53" s="282">
        <v>73333.93221967462</v>
      </c>
      <c r="H53" s="15"/>
      <c r="I53" s="3"/>
    </row>
    <row r="54" spans="2:8" ht="6.75" customHeight="1">
      <c r="B54" s="279"/>
      <c r="C54" s="279"/>
      <c r="D54" s="279"/>
      <c r="E54" s="279"/>
      <c r="F54" s="279"/>
      <c r="G54" s="279"/>
      <c r="H54" s="8"/>
    </row>
    <row r="55" spans="1:9" ht="15">
      <c r="A55" s="1" t="s">
        <v>25</v>
      </c>
      <c r="B55" s="254">
        <v>758937.9647495045</v>
      </c>
      <c r="C55" s="254">
        <v>540464.9254640469</v>
      </c>
      <c r="D55" s="254">
        <v>186024.7240940666</v>
      </c>
      <c r="E55" s="254">
        <v>16927.126594102985</v>
      </c>
      <c r="F55" s="254">
        <v>12668.944858067289</v>
      </c>
      <c r="G55" s="254">
        <v>2852.243739219292</v>
      </c>
      <c r="H55" s="15"/>
      <c r="I55" s="3"/>
    </row>
    <row r="56" spans="1:9" ht="15">
      <c r="A56" s="1" t="s">
        <v>26</v>
      </c>
      <c r="B56" s="254">
        <v>3828.525102656541</v>
      </c>
      <c r="C56" s="254">
        <v>2482.9608923784294</v>
      </c>
      <c r="D56" s="254">
        <v>962.74460489385</v>
      </c>
      <c r="E56" s="254">
        <v>0</v>
      </c>
      <c r="F56" s="254">
        <v>382.81960538426165</v>
      </c>
      <c r="G56" s="254">
        <v>0</v>
      </c>
      <c r="H56" s="15"/>
      <c r="I56" s="3"/>
    </row>
    <row r="57" spans="1:9" ht="15">
      <c r="A57" s="1" t="s">
        <v>28</v>
      </c>
      <c r="B57" s="254">
        <v>58143.728886617915</v>
      </c>
      <c r="C57" s="254">
        <v>16011.241791626273</v>
      </c>
      <c r="D57" s="254">
        <v>23521.328374753564</v>
      </c>
      <c r="E57" s="254">
        <v>11026.336376573428</v>
      </c>
      <c r="F57" s="254">
        <v>5320.824976203104</v>
      </c>
      <c r="G57" s="254">
        <v>2263.997367461546</v>
      </c>
      <c r="H57" s="15"/>
      <c r="I57" s="3"/>
    </row>
    <row r="58" spans="1:9" ht="15">
      <c r="A58" s="1" t="s">
        <v>29</v>
      </c>
      <c r="B58" s="254">
        <v>519.9529676223952</v>
      </c>
      <c r="C58" s="254">
        <v>0</v>
      </c>
      <c r="D58" s="254">
        <v>0</v>
      </c>
      <c r="E58" s="254">
        <v>0</v>
      </c>
      <c r="F58" s="254">
        <v>118.19119481136597</v>
      </c>
      <c r="G58" s="254">
        <v>401.76177281102935</v>
      </c>
      <c r="H58" s="15"/>
      <c r="I58" s="3"/>
    </row>
    <row r="59" spans="1:9" ht="15">
      <c r="A59" s="1" t="s">
        <v>30</v>
      </c>
      <c r="B59" s="254">
        <v>2993.538774472304</v>
      </c>
      <c r="C59" s="254">
        <v>682.8301113571034</v>
      </c>
      <c r="D59" s="254">
        <v>1456.609560576198</v>
      </c>
      <c r="E59" s="254">
        <v>0</v>
      </c>
      <c r="F59" s="254">
        <v>517.4566595926484</v>
      </c>
      <c r="G59" s="254">
        <v>336.64244294635444</v>
      </c>
      <c r="H59" s="15"/>
      <c r="I59" s="3"/>
    </row>
    <row r="60" spans="1:9" ht="15">
      <c r="A60" s="1" t="s">
        <v>31</v>
      </c>
      <c r="B60" s="254">
        <v>44564.04384973881</v>
      </c>
      <c r="C60" s="254">
        <v>20174.04411022014</v>
      </c>
      <c r="D60" s="254">
        <v>18335.093682307575</v>
      </c>
      <c r="E60" s="254">
        <v>1454.6040892687834</v>
      </c>
      <c r="F60" s="254">
        <v>1923.745222042491</v>
      </c>
      <c r="G60" s="254">
        <v>2676.556745899838</v>
      </c>
      <c r="H60" s="15"/>
      <c r="I60" s="3"/>
    </row>
    <row r="61" spans="1:9" ht="15">
      <c r="A61" s="1" t="s">
        <v>32</v>
      </c>
      <c r="B61" s="254">
        <v>217316.52223087416</v>
      </c>
      <c r="C61" s="254">
        <v>86082.08210807298</v>
      </c>
      <c r="D61" s="254">
        <v>74300.08743853332</v>
      </c>
      <c r="E61" s="254">
        <v>14300.005390257445</v>
      </c>
      <c r="F61" s="254">
        <v>33245.89864278442</v>
      </c>
      <c r="G61" s="254">
        <v>9388.448651226397</v>
      </c>
      <c r="H61" s="15"/>
      <c r="I61" s="3"/>
    </row>
    <row r="62" spans="1:9" ht="15">
      <c r="A62" s="1" t="s">
        <v>33</v>
      </c>
      <c r="B62" s="254">
        <v>7917.628013992247</v>
      </c>
      <c r="C62" s="254">
        <v>4162.060761508041</v>
      </c>
      <c r="D62" s="254">
        <v>1442.2906868566467</v>
      </c>
      <c r="E62" s="254">
        <v>0</v>
      </c>
      <c r="F62" s="254">
        <v>162.5871529449372</v>
      </c>
      <c r="G62" s="254">
        <v>2150.6894126826214</v>
      </c>
      <c r="H62" s="15"/>
      <c r="I62" s="3"/>
    </row>
    <row r="63" spans="1:9" ht="15">
      <c r="A63" s="1" t="s">
        <v>34</v>
      </c>
      <c r="B63" s="254">
        <v>18563.092220648272</v>
      </c>
      <c r="C63" s="254">
        <v>3285.921716298214</v>
      </c>
      <c r="D63" s="254">
        <v>4023.682985621424</v>
      </c>
      <c r="E63" s="254">
        <v>3083.376991773657</v>
      </c>
      <c r="F63" s="254">
        <v>6998.46190950372</v>
      </c>
      <c r="G63" s="254">
        <v>1171.6486174512602</v>
      </c>
      <c r="H63" s="15"/>
      <c r="I63" s="3"/>
    </row>
    <row r="64" spans="1:9" ht="15">
      <c r="A64" s="1" t="s">
        <v>35</v>
      </c>
      <c r="B64" s="254">
        <v>3353.7602591526625</v>
      </c>
      <c r="C64" s="254">
        <v>0</v>
      </c>
      <c r="D64" s="254">
        <v>404.36748637913774</v>
      </c>
      <c r="E64" s="254">
        <v>41.60977799656411</v>
      </c>
      <c r="F64" s="254">
        <v>2066.9810395017103</v>
      </c>
      <c r="G64" s="254">
        <v>840.8019552752501</v>
      </c>
      <c r="H64" s="15"/>
      <c r="I64" s="3"/>
    </row>
    <row r="65" spans="1:9" ht="15">
      <c r="A65" s="1" t="s">
        <v>36</v>
      </c>
      <c r="B65" s="254">
        <v>11160.490174328843</v>
      </c>
      <c r="C65" s="254">
        <v>274.25116603833163</v>
      </c>
      <c r="D65" s="254">
        <v>320.2066446712753</v>
      </c>
      <c r="E65" s="254">
        <v>430.680353520546</v>
      </c>
      <c r="F65" s="254">
        <v>2581.010368579486</v>
      </c>
      <c r="G65" s="254">
        <v>7554.341641519201</v>
      </c>
      <c r="H65" s="15"/>
      <c r="I65" s="3"/>
    </row>
    <row r="66" spans="1:9" ht="15">
      <c r="A66" s="8" t="s">
        <v>37</v>
      </c>
      <c r="B66" s="254">
        <v>1322.6390388178647</v>
      </c>
      <c r="C66" s="254">
        <v>0</v>
      </c>
      <c r="D66" s="254">
        <v>861.3919580705636</v>
      </c>
      <c r="E66" s="254">
        <v>146.9358942050845</v>
      </c>
      <c r="F66" s="254">
        <v>0</v>
      </c>
      <c r="G66" s="254">
        <v>314.31118654221655</v>
      </c>
      <c r="H66" s="15"/>
      <c r="I66" s="3"/>
    </row>
    <row r="67" spans="1:9" ht="15">
      <c r="A67" s="1" t="s">
        <v>0</v>
      </c>
      <c r="B67" s="254">
        <v>5155.173079476266</v>
      </c>
      <c r="C67" s="254">
        <v>0</v>
      </c>
      <c r="D67" s="254">
        <v>214.5237621131283</v>
      </c>
      <c r="E67" s="254">
        <v>0</v>
      </c>
      <c r="F67" s="254">
        <v>603.5053749751144</v>
      </c>
      <c r="G67" s="254">
        <v>4337.143942388024</v>
      </c>
      <c r="H67" s="15"/>
      <c r="I67" s="3"/>
    </row>
    <row r="68" spans="1:9" ht="15">
      <c r="A68" s="1" t="s">
        <v>1</v>
      </c>
      <c r="B68" s="254">
        <v>11701.368705360326</v>
      </c>
      <c r="C68" s="254">
        <v>3274.8138721201553</v>
      </c>
      <c r="D68" s="254">
        <v>2111.1315912904292</v>
      </c>
      <c r="E68" s="254">
        <v>1085.8480203478516</v>
      </c>
      <c r="F68" s="254">
        <v>4055.9201523734328</v>
      </c>
      <c r="G68" s="254">
        <v>1173.6550692284588</v>
      </c>
      <c r="H68" s="15"/>
      <c r="I68" s="3"/>
    </row>
    <row r="69" spans="1:9" ht="15">
      <c r="A69" s="1" t="s">
        <v>2</v>
      </c>
      <c r="B69" s="254">
        <v>14053.598460218245</v>
      </c>
      <c r="C69" s="254">
        <v>2895.2860612207196</v>
      </c>
      <c r="D69" s="254">
        <v>1955.9791422888425</v>
      </c>
      <c r="E69" s="254">
        <v>861.5249655119471</v>
      </c>
      <c r="F69" s="254">
        <v>1750.9597415374328</v>
      </c>
      <c r="G69" s="254">
        <v>6589.848549659301</v>
      </c>
      <c r="H69" s="15"/>
      <c r="I69" s="3"/>
    </row>
    <row r="70" spans="1:9" ht="15">
      <c r="A70" s="1" t="s">
        <v>3</v>
      </c>
      <c r="B70" s="254">
        <v>43781.79667379254</v>
      </c>
      <c r="C70" s="254">
        <v>1246.0421434106815</v>
      </c>
      <c r="D70" s="254">
        <v>1356.7408903943376</v>
      </c>
      <c r="E70" s="254">
        <v>1198.5212720956245</v>
      </c>
      <c r="F70" s="254">
        <v>24432.224552933156</v>
      </c>
      <c r="G70" s="254">
        <v>15548.267814958746</v>
      </c>
      <c r="H70" s="15"/>
      <c r="I70" s="3"/>
    </row>
    <row r="71" spans="1:9" ht="15">
      <c r="A71" s="1" t="s">
        <v>4</v>
      </c>
      <c r="B71" s="254">
        <v>22863.280432076634</v>
      </c>
      <c r="C71" s="254">
        <v>2110.2817070751807</v>
      </c>
      <c r="D71" s="254">
        <v>1831.6619868832404</v>
      </c>
      <c r="E71" s="254">
        <v>1213.2181802886603</v>
      </c>
      <c r="F71" s="254">
        <v>5640.351115447608</v>
      </c>
      <c r="G71" s="254">
        <v>12067.767442381937</v>
      </c>
      <c r="H71" s="15"/>
      <c r="I71" s="3"/>
    </row>
    <row r="72" spans="1:9" ht="15">
      <c r="A72" s="1" t="s">
        <v>5</v>
      </c>
      <c r="B72" s="254">
        <v>2695.8738045235796</v>
      </c>
      <c r="C72" s="254">
        <v>529.1297200350531</v>
      </c>
      <c r="D72" s="254">
        <v>1302.7500678029264</v>
      </c>
      <c r="E72" s="254">
        <v>97.5607818844929</v>
      </c>
      <c r="F72" s="254">
        <v>585.9344076001364</v>
      </c>
      <c r="G72" s="254">
        <v>180.4988272009708</v>
      </c>
      <c r="H72" s="15"/>
      <c r="I72" s="3"/>
    </row>
    <row r="73" spans="1:9" ht="15">
      <c r="A73" s="1" t="s">
        <v>6</v>
      </c>
      <c r="B73" s="254">
        <v>17633.872715759342</v>
      </c>
      <c r="C73" s="254">
        <v>3158.0448001514333</v>
      </c>
      <c r="D73" s="254">
        <v>7140.022037423412</v>
      </c>
      <c r="E73" s="254">
        <v>3673.3366463571983</v>
      </c>
      <c r="F73" s="254">
        <v>2589.3014876800753</v>
      </c>
      <c r="G73" s="254">
        <v>1073.16774414722</v>
      </c>
      <c r="H73" s="15"/>
      <c r="I73" s="3"/>
    </row>
    <row r="74" spans="1:9" ht="15">
      <c r="A74" s="1" t="s">
        <v>7</v>
      </c>
      <c r="B74" s="254">
        <v>118639.60313073278</v>
      </c>
      <c r="C74" s="254">
        <v>51106.19581959954</v>
      </c>
      <c r="D74" s="254">
        <v>51891.22112386847</v>
      </c>
      <c r="E74" s="254">
        <v>8658.928203321355</v>
      </c>
      <c r="F74" s="254">
        <v>6476.302769512137</v>
      </c>
      <c r="G74" s="254">
        <v>506.95521443162545</v>
      </c>
      <c r="H74" s="15"/>
      <c r="I74" s="3"/>
    </row>
    <row r="75" spans="1:9" ht="15">
      <c r="A75" s="1" t="s">
        <v>8</v>
      </c>
      <c r="B75" s="254">
        <v>2313.8643277444876</v>
      </c>
      <c r="C75" s="254">
        <v>0</v>
      </c>
      <c r="D75" s="254">
        <v>95.76887526297354</v>
      </c>
      <c r="E75" s="254">
        <v>0</v>
      </c>
      <c r="F75" s="254">
        <v>312.91137023819357</v>
      </c>
      <c r="G75" s="254">
        <v>1905.1840822433205</v>
      </c>
      <c r="H75" s="15"/>
      <c r="I75" s="3"/>
    </row>
    <row r="76" spans="1:9" ht="15">
      <c r="A76" s="32"/>
      <c r="B76" s="33"/>
      <c r="C76" s="33"/>
      <c r="D76" s="33"/>
      <c r="E76" s="33"/>
      <c r="F76" s="33"/>
      <c r="G76" s="33"/>
      <c r="H76" s="33"/>
      <c r="I76" s="3"/>
    </row>
    <row r="80" spans="2:7" ht="15">
      <c r="B80" s="126"/>
      <c r="C80" s="126"/>
      <c r="D80" s="126"/>
      <c r="E80" s="126"/>
      <c r="F80" s="126"/>
      <c r="G80" s="126"/>
    </row>
    <row r="82" spans="2:7" ht="15">
      <c r="B82" s="126"/>
      <c r="C82" s="126"/>
      <c r="D82" s="126"/>
      <c r="E82" s="126"/>
      <c r="F82" s="126"/>
      <c r="G82" s="126"/>
    </row>
    <row r="83" spans="2:6" ht="15">
      <c r="B83" s="126"/>
      <c r="C83" s="126"/>
      <c r="D83" s="126"/>
      <c r="E83" s="126"/>
      <c r="F83" s="126"/>
    </row>
    <row r="84" spans="2:7" ht="15">
      <c r="B84" s="126"/>
      <c r="C84" s="126"/>
      <c r="D84" s="126"/>
      <c r="E84" s="126"/>
      <c r="F84" s="126"/>
      <c r="G84" s="126"/>
    </row>
    <row r="85" spans="3:6" ht="15">
      <c r="C85" s="126"/>
      <c r="D85" s="126"/>
      <c r="E85" s="126"/>
      <c r="F85" s="126"/>
    </row>
    <row r="86" spans="2:6" ht="15">
      <c r="B86" s="126"/>
      <c r="C86" s="126"/>
      <c r="D86" s="126"/>
      <c r="E86" s="126"/>
      <c r="F86" s="126"/>
    </row>
    <row r="87" spans="2:7" ht="15">
      <c r="B87" s="126"/>
      <c r="C87" s="126"/>
      <c r="D87" s="126"/>
      <c r="E87" s="126"/>
      <c r="F87" s="126"/>
      <c r="G87" s="126"/>
    </row>
    <row r="88" spans="2:7" ht="15">
      <c r="B88" s="126"/>
      <c r="C88" s="126"/>
      <c r="D88" s="126"/>
      <c r="E88" s="126"/>
      <c r="F88" s="126"/>
      <c r="G88" s="126"/>
    </row>
    <row r="89" spans="2:6" ht="15">
      <c r="B89" s="126"/>
      <c r="C89" s="126"/>
      <c r="D89" s="126"/>
      <c r="E89" s="126"/>
      <c r="F89" s="126"/>
    </row>
    <row r="90" spans="2:7" ht="15">
      <c r="B90" s="126"/>
      <c r="C90" s="126"/>
      <c r="D90" s="126"/>
      <c r="E90" s="126"/>
      <c r="F90" s="126"/>
      <c r="G90" s="126"/>
    </row>
    <row r="91" spans="2:7" ht="15">
      <c r="B91" s="126"/>
      <c r="C91" s="126"/>
      <c r="D91" s="126"/>
      <c r="E91" s="126"/>
      <c r="F91" s="126"/>
      <c r="G91" s="126"/>
    </row>
    <row r="92" spans="2:7" ht="15">
      <c r="B92" s="126"/>
      <c r="C92" s="126"/>
      <c r="D92" s="126"/>
      <c r="E92" s="126"/>
      <c r="F92" s="126"/>
      <c r="G92" s="126"/>
    </row>
    <row r="93" spans="2:7" ht="15">
      <c r="B93" s="126"/>
      <c r="C93" s="126"/>
      <c r="D93" s="126"/>
      <c r="E93" s="126"/>
      <c r="F93" s="126"/>
      <c r="G93" s="126"/>
    </row>
    <row r="94" spans="2:7" ht="15">
      <c r="B94" s="126"/>
      <c r="C94" s="126"/>
      <c r="D94" s="126"/>
      <c r="E94" s="126"/>
      <c r="F94" s="126"/>
      <c r="G94" s="126"/>
    </row>
    <row r="95" spans="2:7" ht="15">
      <c r="B95" s="126"/>
      <c r="C95" s="126"/>
      <c r="D95" s="126"/>
      <c r="F95" s="126"/>
      <c r="G95" s="126"/>
    </row>
    <row r="96" spans="2:7" ht="15">
      <c r="B96" s="126"/>
      <c r="C96" s="126"/>
      <c r="E96" s="126"/>
      <c r="F96" s="126"/>
      <c r="G96" s="126"/>
    </row>
    <row r="97" spans="2:7" ht="15">
      <c r="B97" s="126"/>
      <c r="C97" s="126"/>
      <c r="D97" s="126"/>
      <c r="E97" s="126"/>
      <c r="F97" s="126"/>
      <c r="G97" s="126"/>
    </row>
    <row r="98" spans="2:6" ht="15">
      <c r="B98" s="126"/>
      <c r="C98" s="126"/>
      <c r="D98" s="126"/>
      <c r="E98" s="126"/>
      <c r="F98" s="126"/>
    </row>
    <row r="99" spans="2:7" ht="15">
      <c r="B99" s="126"/>
      <c r="C99" s="126"/>
      <c r="D99" s="126"/>
      <c r="E99" s="126"/>
      <c r="F99" s="126"/>
      <c r="G99" s="126"/>
    </row>
    <row r="100" spans="2:6" ht="15">
      <c r="B100" s="126"/>
      <c r="C100" s="126"/>
      <c r="D100" s="126"/>
      <c r="E100" s="126"/>
      <c r="F100" s="126"/>
    </row>
    <row r="101" spans="2:7" ht="15">
      <c r="B101" s="126"/>
      <c r="C101" s="126"/>
      <c r="D101" s="126"/>
      <c r="E101" s="126"/>
      <c r="F101" s="126"/>
      <c r="G101" s="126"/>
    </row>
    <row r="102" spans="3:6" ht="15">
      <c r="C102" s="126"/>
      <c r="D102" s="126"/>
      <c r="E102" s="126"/>
      <c r="F102" s="126"/>
    </row>
    <row r="104" spans="2:7" ht="15">
      <c r="B104" s="126"/>
      <c r="C104" s="126"/>
      <c r="D104" s="126"/>
      <c r="E104" s="126"/>
      <c r="F104" s="126"/>
      <c r="G104" s="126"/>
    </row>
    <row r="105" spans="3:7" ht="15">
      <c r="C105" s="126" t="s">
        <v>441</v>
      </c>
      <c r="D105" s="126"/>
      <c r="F105" s="126"/>
      <c r="G105" s="126"/>
    </row>
    <row r="106" ht="15">
      <c r="A106" s="1" t="s">
        <v>9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  <rowBreaks count="2" manualBreakCount="2">
    <brk id="26" max="6" man="1"/>
    <brk id="5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K68"/>
  <sheetViews>
    <sheetView view="pageBreakPreview" zoomScaleSheetLayoutView="100" zoomScalePageLayoutView="0" workbookViewId="0" topLeftCell="A22">
      <selection activeCell="I38" sqref="I38"/>
    </sheetView>
  </sheetViews>
  <sheetFormatPr defaultColWidth="11.421875" defaultRowHeight="15"/>
  <cols>
    <col min="1" max="1" width="35.421875" style="42" customWidth="1"/>
    <col min="2" max="6" width="10.28125" style="42" customWidth="1"/>
    <col min="7" max="7" width="13.7109375" style="42" customWidth="1"/>
    <col min="8" max="8" width="14.57421875" style="42" customWidth="1"/>
    <col min="9" max="9" width="11.00390625" style="42" customWidth="1"/>
    <col min="10" max="10" width="10.8515625" style="42" customWidth="1"/>
    <col min="11" max="16384" width="11.421875" style="42" customWidth="1"/>
  </cols>
  <sheetData>
    <row r="1" ht="15.75">
      <c r="A1" s="88" t="s">
        <v>570</v>
      </c>
    </row>
    <row r="2" spans="1:8" ht="15">
      <c r="A2" s="53"/>
      <c r="B2" s="182"/>
      <c r="C2" s="439" t="s">
        <v>78</v>
      </c>
      <c r="D2" s="439"/>
      <c r="E2" s="439" t="s">
        <v>149</v>
      </c>
      <c r="F2" s="439"/>
      <c r="G2" s="47" t="s">
        <v>134</v>
      </c>
      <c r="H2" s="47" t="s">
        <v>137</v>
      </c>
    </row>
    <row r="3" spans="1:8" ht="15" customHeight="1">
      <c r="A3" s="54"/>
      <c r="B3" s="47" t="s">
        <v>9</v>
      </c>
      <c r="C3" s="47" t="s">
        <v>49</v>
      </c>
      <c r="D3" s="47" t="s">
        <v>50</v>
      </c>
      <c r="E3" s="47" t="s">
        <v>52</v>
      </c>
      <c r="F3" s="47" t="s">
        <v>51</v>
      </c>
      <c r="G3" s="47" t="s">
        <v>136</v>
      </c>
      <c r="H3" s="47" t="s">
        <v>138</v>
      </c>
    </row>
    <row r="4" spans="1:8" ht="15">
      <c r="A4" s="54"/>
      <c r="B4" s="47"/>
      <c r="C4" s="47"/>
      <c r="D4" s="47"/>
      <c r="E4" s="47"/>
      <c r="F4" s="47"/>
      <c r="G4" s="47" t="s">
        <v>135</v>
      </c>
      <c r="H4" s="47" t="s">
        <v>135</v>
      </c>
    </row>
    <row r="5" spans="1:8" ht="15">
      <c r="A5" s="8" t="s">
        <v>21</v>
      </c>
      <c r="B5" s="14">
        <v>3018532.259025341</v>
      </c>
      <c r="C5" s="14">
        <v>1651071.9414272015</v>
      </c>
      <c r="D5" s="14">
        <v>1367460.3175981212</v>
      </c>
      <c r="E5" s="14">
        <v>831536.8574189469</v>
      </c>
      <c r="F5" s="14">
        <v>2186995.4016063316</v>
      </c>
      <c r="G5" s="14">
        <v>1447220.2453611023</v>
      </c>
      <c r="H5" s="14">
        <v>1571312.013664216</v>
      </c>
    </row>
    <row r="6" spans="1:8" ht="15">
      <c r="A6" s="8"/>
      <c r="B6" s="273"/>
      <c r="C6" s="273"/>
      <c r="D6" s="273"/>
      <c r="E6" s="273"/>
      <c r="F6" s="273"/>
      <c r="G6" s="273"/>
      <c r="H6" s="273"/>
    </row>
    <row r="7" spans="1:8" ht="15">
      <c r="A7" s="8" t="s">
        <v>84</v>
      </c>
      <c r="B7" s="14">
        <v>2165992.4980621734</v>
      </c>
      <c r="C7" s="14">
        <v>1182258.1726530402</v>
      </c>
      <c r="D7" s="14">
        <v>983734.3254091121</v>
      </c>
      <c r="E7" s="14">
        <v>565930.9918674515</v>
      </c>
      <c r="F7" s="14">
        <v>1600061.506194714</v>
      </c>
      <c r="G7" s="14">
        <v>1153222.3441063685</v>
      </c>
      <c r="H7" s="14">
        <v>1012770.153955782</v>
      </c>
    </row>
    <row r="8" spans="1:8" ht="15">
      <c r="A8" s="8" t="s">
        <v>118</v>
      </c>
      <c r="B8" s="14">
        <v>39176.00744767858</v>
      </c>
      <c r="C8" s="14">
        <v>28590.830182334845</v>
      </c>
      <c r="D8" s="14">
        <v>10585.177265343715</v>
      </c>
      <c r="E8" s="14">
        <v>20963.644262005833</v>
      </c>
      <c r="F8" s="14">
        <v>18212.363185672708</v>
      </c>
      <c r="G8" s="14">
        <v>6407.367132426905</v>
      </c>
      <c r="H8" s="14">
        <v>32768.64031525165</v>
      </c>
    </row>
    <row r="9" spans="1:8" ht="15">
      <c r="A9" s="8" t="s">
        <v>222</v>
      </c>
      <c r="B9" s="14">
        <v>679578.1134825626</v>
      </c>
      <c r="C9" s="14">
        <v>406696.5177977136</v>
      </c>
      <c r="D9" s="14">
        <v>272881.59568485315</v>
      </c>
      <c r="E9" s="14">
        <v>210750.19694403035</v>
      </c>
      <c r="F9" s="14">
        <v>468827.91653853667</v>
      </c>
      <c r="G9" s="14">
        <v>256113.09506657234</v>
      </c>
      <c r="H9" s="14">
        <v>423465.01841599436</v>
      </c>
    </row>
    <row r="10" spans="1:10" ht="15">
      <c r="A10" s="8" t="s">
        <v>223</v>
      </c>
      <c r="B10" s="14">
        <v>14969.74972052124</v>
      </c>
      <c r="C10" s="14">
        <v>7941.508297032474</v>
      </c>
      <c r="D10" s="14">
        <v>7028.241423488768</v>
      </c>
      <c r="E10" s="14">
        <v>1090.9293807390545</v>
      </c>
      <c r="F10" s="14">
        <v>13878.820339782185</v>
      </c>
      <c r="G10" s="14">
        <v>3434.084520639834</v>
      </c>
      <c r="H10" s="14">
        <v>11535.665199881407</v>
      </c>
      <c r="J10" s="127"/>
    </row>
    <row r="11" spans="1:10" ht="15">
      <c r="A11" s="8" t="s">
        <v>224</v>
      </c>
      <c r="B11" s="14">
        <v>118437.1957653728</v>
      </c>
      <c r="C11" s="14">
        <v>25584.912497061756</v>
      </c>
      <c r="D11" s="14">
        <v>92852.28326831105</v>
      </c>
      <c r="E11" s="14">
        <v>32621.661555465977</v>
      </c>
      <c r="F11" s="14">
        <v>85815.53420990684</v>
      </c>
      <c r="G11" s="14">
        <v>28043.35453508861</v>
      </c>
      <c r="H11" s="14">
        <v>90393.84123028413</v>
      </c>
      <c r="J11" s="347"/>
    </row>
    <row r="12" spans="1:8" ht="15">
      <c r="A12" s="8" t="s">
        <v>225</v>
      </c>
      <c r="B12" s="14">
        <v>378.69454699589227</v>
      </c>
      <c r="C12" s="14">
        <v>0</v>
      </c>
      <c r="D12" s="14">
        <v>378.69454699589227</v>
      </c>
      <c r="E12" s="14">
        <v>179.43340925839064</v>
      </c>
      <c r="F12" s="14">
        <v>199.26113773750163</v>
      </c>
      <c r="G12" s="14">
        <v>0</v>
      </c>
      <c r="H12" s="14">
        <v>378.69454699589227</v>
      </c>
    </row>
    <row r="13" spans="1:8" ht="6.75" customHeight="1">
      <c r="A13" s="44"/>
      <c r="B13" s="44"/>
      <c r="C13" s="44"/>
      <c r="D13" s="44"/>
      <c r="E13" s="44"/>
      <c r="F13" s="44"/>
      <c r="G13" s="44"/>
      <c r="H13" s="44"/>
    </row>
    <row r="14" spans="1:10" ht="15.75">
      <c r="A14" s="34" t="s">
        <v>633</v>
      </c>
      <c r="B14"/>
      <c r="C14"/>
      <c r="D14"/>
      <c r="E14"/>
      <c r="F14"/>
      <c r="G14"/>
      <c r="H14"/>
      <c r="I14"/>
      <c r="J14"/>
    </row>
    <row r="15" spans="1:10" ht="15">
      <c r="A15" s="77"/>
      <c r="B15" s="440" t="s">
        <v>80</v>
      </c>
      <c r="C15" s="440"/>
      <c r="D15" s="440"/>
      <c r="E15" s="440" t="s">
        <v>52</v>
      </c>
      <c r="F15" s="440"/>
      <c r="G15" s="440"/>
      <c r="H15" s="440" t="s">
        <v>51</v>
      </c>
      <c r="I15" s="440"/>
      <c r="J15" s="440"/>
    </row>
    <row r="16" spans="1:10" ht="15">
      <c r="A16" s="77"/>
      <c r="B16" s="32" t="s">
        <v>9</v>
      </c>
      <c r="C16" s="32" t="s">
        <v>49</v>
      </c>
      <c r="D16" s="32" t="s">
        <v>50</v>
      </c>
      <c r="E16" s="32" t="s">
        <v>9</v>
      </c>
      <c r="F16" s="32" t="s">
        <v>49</v>
      </c>
      <c r="G16" s="32" t="s">
        <v>50</v>
      </c>
      <c r="H16" s="32" t="s">
        <v>9</v>
      </c>
      <c r="I16" s="32" t="s">
        <v>49</v>
      </c>
      <c r="J16" s="32" t="s">
        <v>50</v>
      </c>
    </row>
    <row r="17" spans="1:10" ht="15.75" customHeight="1">
      <c r="A17" t="s">
        <v>21</v>
      </c>
      <c r="B17" s="14">
        <v>3018532.259025341</v>
      </c>
      <c r="C17" s="14">
        <v>1651071.9414272015</v>
      </c>
      <c r="D17" s="14">
        <v>1367460.3175981212</v>
      </c>
      <c r="E17" s="14">
        <v>831536.8574189469</v>
      </c>
      <c r="F17" s="14">
        <v>464849.7615105017</v>
      </c>
      <c r="G17" s="14">
        <v>366687.0959084492</v>
      </c>
      <c r="H17" s="14">
        <v>2186995.4016063316</v>
      </c>
      <c r="I17" s="14">
        <v>1186222.1799166913</v>
      </c>
      <c r="J17" s="14">
        <v>1000773.2216896627</v>
      </c>
    </row>
    <row r="18" spans="1:10" ht="15.75" customHeight="1">
      <c r="A18" s="1"/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10" ht="15">
      <c r="A19" t="s">
        <v>178</v>
      </c>
      <c r="B19" s="14">
        <v>781962.4693083868</v>
      </c>
      <c r="C19" s="14">
        <v>346027.5283867159</v>
      </c>
      <c r="D19" s="14">
        <v>435934.9409216702</v>
      </c>
      <c r="E19" s="14">
        <v>88110.0423832542</v>
      </c>
      <c r="F19" s="14">
        <v>41197.85585737868</v>
      </c>
      <c r="G19" s="14">
        <v>46912.18652587548</v>
      </c>
      <c r="H19" s="14">
        <v>693852.4269251347</v>
      </c>
      <c r="I19" s="14">
        <v>304829.6725293377</v>
      </c>
      <c r="J19" s="14">
        <v>389022.75439579505</v>
      </c>
    </row>
    <row r="20" spans="1:10" ht="15">
      <c r="A20" t="s">
        <v>179</v>
      </c>
      <c r="B20" s="14">
        <v>395905.44725818076</v>
      </c>
      <c r="C20" s="14">
        <v>185000.70955593648</v>
      </c>
      <c r="D20" s="14">
        <v>210904.73770224434</v>
      </c>
      <c r="E20" s="14">
        <v>53650.027266121484</v>
      </c>
      <c r="F20" s="14">
        <v>24964.078555579472</v>
      </c>
      <c r="G20" s="14">
        <v>28685.948710542005</v>
      </c>
      <c r="H20" s="14">
        <v>342255.41999205935</v>
      </c>
      <c r="I20" s="14">
        <v>160036.63100035719</v>
      </c>
      <c r="J20" s="14">
        <v>182218.78899170258</v>
      </c>
    </row>
    <row r="21" spans="1:10" ht="15">
      <c r="A21" t="s">
        <v>176</v>
      </c>
      <c r="B21" s="14">
        <v>589045.6708414751</v>
      </c>
      <c r="C21" s="14">
        <v>318500.0187688886</v>
      </c>
      <c r="D21" s="14">
        <v>270545.6520725854</v>
      </c>
      <c r="E21" s="14">
        <v>116586.85336386619</v>
      </c>
      <c r="F21" s="14">
        <v>65726.31716356172</v>
      </c>
      <c r="G21" s="14">
        <v>50860.53620030458</v>
      </c>
      <c r="H21" s="14">
        <v>472458.81747760955</v>
      </c>
      <c r="I21" s="14">
        <v>252773.70160532775</v>
      </c>
      <c r="J21" s="14">
        <v>219685.1158722808</v>
      </c>
    </row>
    <row r="22" spans="1:10" ht="15">
      <c r="A22" t="s">
        <v>173</v>
      </c>
      <c r="B22" s="14">
        <v>476220.56249566906</v>
      </c>
      <c r="C22" s="14">
        <v>294448.77849440475</v>
      </c>
      <c r="D22" s="14">
        <v>181771.78400126562</v>
      </c>
      <c r="E22" s="14">
        <v>164397.50048671404</v>
      </c>
      <c r="F22" s="14">
        <v>93910.04312233433</v>
      </c>
      <c r="G22" s="14">
        <v>70487.4573643803</v>
      </c>
      <c r="H22" s="14">
        <v>311823.0620089559</v>
      </c>
      <c r="I22" s="14">
        <v>200538.73537207063</v>
      </c>
      <c r="J22" s="14">
        <v>111284.32663688537</v>
      </c>
    </row>
    <row r="23" spans="1:10" ht="15">
      <c r="A23" t="s">
        <v>177</v>
      </c>
      <c r="B23" s="14">
        <v>391709.7868107024</v>
      </c>
      <c r="C23" s="14">
        <v>252760.74972386187</v>
      </c>
      <c r="D23" s="14">
        <v>138949.03708684005</v>
      </c>
      <c r="E23" s="14">
        <v>189916.30022634738</v>
      </c>
      <c r="F23" s="14">
        <v>112220.32387099849</v>
      </c>
      <c r="G23" s="14">
        <v>77695.97635534937</v>
      </c>
      <c r="H23" s="14">
        <v>201793.48658435393</v>
      </c>
      <c r="I23" s="14">
        <v>140540.42585286318</v>
      </c>
      <c r="J23" s="14">
        <v>61253.06073149075</v>
      </c>
    </row>
    <row r="24" spans="1:10" ht="15">
      <c r="A24" t="s">
        <v>174</v>
      </c>
      <c r="B24" s="14">
        <v>256769.78963328683</v>
      </c>
      <c r="C24" s="14">
        <v>165706.43326543705</v>
      </c>
      <c r="D24" s="14">
        <v>91063.35636784982</v>
      </c>
      <c r="E24" s="14">
        <v>144415.17780567656</v>
      </c>
      <c r="F24" s="14">
        <v>79448.73066538083</v>
      </c>
      <c r="G24" s="14">
        <v>64966.447140296106</v>
      </c>
      <c r="H24" s="14">
        <v>112354.61182761003</v>
      </c>
      <c r="I24" s="14">
        <v>86257.70260005629</v>
      </c>
      <c r="J24" s="14">
        <v>26096.909227553682</v>
      </c>
    </row>
    <row r="25" spans="1:10" ht="15">
      <c r="A25" t="s">
        <v>175</v>
      </c>
      <c r="B25" s="14">
        <v>126918.53267759283</v>
      </c>
      <c r="C25" s="14">
        <v>88627.72323193986</v>
      </c>
      <c r="D25" s="14">
        <v>38290.80944565288</v>
      </c>
      <c r="E25" s="14">
        <v>74460.95588696912</v>
      </c>
      <c r="F25" s="14">
        <v>47382.41227526754</v>
      </c>
      <c r="G25" s="14">
        <v>27078.543611701647</v>
      </c>
      <c r="H25" s="14">
        <v>52457.57679062361</v>
      </c>
      <c r="I25" s="14">
        <v>41245.310956672365</v>
      </c>
      <c r="J25" s="14">
        <v>11212.265833951245</v>
      </c>
    </row>
    <row r="26" spans="1:10" ht="7.5" customHeight="1">
      <c r="A26" s="32"/>
      <c r="B26" s="32"/>
      <c r="C26" s="32"/>
      <c r="D26" s="32"/>
      <c r="E26" s="235"/>
      <c r="F26" s="32"/>
      <c r="G26" s="32"/>
      <c r="H26" s="32"/>
      <c r="I26" s="32"/>
      <c r="J26" s="32"/>
    </row>
    <row r="27" spans="1:8" ht="15.75">
      <c r="A27" s="348" t="s">
        <v>571</v>
      </c>
      <c r="B27" s="1"/>
      <c r="C27" s="1"/>
      <c r="D27" s="1"/>
      <c r="E27" s="1"/>
      <c r="F27" s="1"/>
      <c r="G27" s="8"/>
      <c r="H27" s="8"/>
    </row>
    <row r="28" spans="1:8" ht="12.75" customHeight="1">
      <c r="A28" s="102"/>
      <c r="B28" s="181" t="s">
        <v>9</v>
      </c>
      <c r="C28" s="181" t="s">
        <v>49</v>
      </c>
      <c r="D28" s="181" t="s">
        <v>50</v>
      </c>
      <c r="E28" s="181" t="s">
        <v>52</v>
      </c>
      <c r="F28" s="181" t="s">
        <v>51</v>
      </c>
      <c r="G28" s="164" t="s">
        <v>134</v>
      </c>
      <c r="H28" s="164" t="s">
        <v>137</v>
      </c>
    </row>
    <row r="29" spans="1:8" ht="15">
      <c r="A29" s="102"/>
      <c r="B29" s="181"/>
      <c r="C29" s="181"/>
      <c r="D29" s="181"/>
      <c r="E29" s="181"/>
      <c r="F29" s="181"/>
      <c r="G29" s="164" t="s">
        <v>136</v>
      </c>
      <c r="H29" s="164" t="s">
        <v>138</v>
      </c>
    </row>
    <row r="30" spans="1:8" ht="15">
      <c r="A30" s="102"/>
      <c r="B30" s="103"/>
      <c r="C30" s="103"/>
      <c r="D30" s="103"/>
      <c r="E30" s="103"/>
      <c r="F30" s="103"/>
      <c r="G30" s="164" t="s">
        <v>135</v>
      </c>
      <c r="H30" s="164" t="s">
        <v>135</v>
      </c>
    </row>
    <row r="31" spans="1:8" ht="15">
      <c r="A31" s="101" t="s">
        <v>688</v>
      </c>
      <c r="B31" s="273">
        <v>2165992</v>
      </c>
      <c r="C31" s="273">
        <v>1182258</v>
      </c>
      <c r="D31" s="273">
        <v>983734</v>
      </c>
      <c r="E31" s="273">
        <v>565931</v>
      </c>
      <c r="F31" s="273">
        <v>1600062</v>
      </c>
      <c r="G31" s="273">
        <v>1153222</v>
      </c>
      <c r="H31" s="273">
        <v>1012770</v>
      </c>
    </row>
    <row r="32" spans="1:11" ht="15">
      <c r="A32" s="1"/>
      <c r="K32" s="347"/>
    </row>
    <row r="33" spans="1:8" ht="15">
      <c r="A33" s="78" t="s">
        <v>241</v>
      </c>
      <c r="B33" s="14">
        <v>518825</v>
      </c>
      <c r="C33" s="14">
        <v>312218</v>
      </c>
      <c r="D33" s="14">
        <v>206607</v>
      </c>
      <c r="E33" s="14">
        <v>305563</v>
      </c>
      <c r="F33" s="14">
        <v>213262</v>
      </c>
      <c r="G33" s="14">
        <v>81323</v>
      </c>
      <c r="H33" s="14">
        <v>437502</v>
      </c>
    </row>
    <row r="34" spans="1:8" ht="15">
      <c r="A34" t="s">
        <v>242</v>
      </c>
      <c r="B34" s="14">
        <v>1647167</v>
      </c>
      <c r="C34" s="14">
        <v>870040</v>
      </c>
      <c r="D34" s="14">
        <v>777127</v>
      </c>
      <c r="E34" s="14">
        <v>260368</v>
      </c>
      <c r="F34" s="14">
        <v>1386799</v>
      </c>
      <c r="G34" s="14">
        <v>1071899</v>
      </c>
      <c r="H34" s="14">
        <v>575268</v>
      </c>
    </row>
    <row r="35" spans="1:8" ht="7.5" customHeight="1">
      <c r="A35"/>
      <c r="B35" s="273"/>
      <c r="C35" s="273"/>
      <c r="D35" s="273"/>
      <c r="E35" s="273"/>
      <c r="F35" s="273"/>
      <c r="G35" s="273"/>
      <c r="H35" s="273"/>
    </row>
    <row r="36" spans="1:9" ht="15">
      <c r="A36" s="129" t="s">
        <v>243</v>
      </c>
      <c r="B36" s="14">
        <v>1305458</v>
      </c>
      <c r="C36" s="14">
        <v>657559</v>
      </c>
      <c r="D36" s="14">
        <v>647899</v>
      </c>
      <c r="E36" s="14">
        <v>133105</v>
      </c>
      <c r="F36" s="14">
        <v>1172352</v>
      </c>
      <c r="G36" s="14">
        <v>952830</v>
      </c>
      <c r="H36" s="14">
        <v>352628</v>
      </c>
      <c r="I36" s="128"/>
    </row>
    <row r="37" spans="1:8" ht="15">
      <c r="A37" s="129" t="s">
        <v>244</v>
      </c>
      <c r="B37" s="14">
        <v>91893</v>
      </c>
      <c r="C37" s="14">
        <v>56426</v>
      </c>
      <c r="D37" s="14">
        <v>35467</v>
      </c>
      <c r="E37" s="14">
        <v>17515</v>
      </c>
      <c r="F37" s="14">
        <v>74378</v>
      </c>
      <c r="G37" s="14">
        <v>50930</v>
      </c>
      <c r="H37" s="14">
        <v>40963</v>
      </c>
    </row>
    <row r="38" spans="1:10" ht="15">
      <c r="A38" s="129" t="s">
        <v>245</v>
      </c>
      <c r="B38" s="14">
        <v>141052</v>
      </c>
      <c r="C38" s="14">
        <v>89637</v>
      </c>
      <c r="D38" s="14">
        <v>51415</v>
      </c>
      <c r="E38" s="14">
        <v>57026</v>
      </c>
      <c r="F38" s="14">
        <v>84026</v>
      </c>
      <c r="G38" s="14">
        <v>37568</v>
      </c>
      <c r="H38" s="14">
        <v>103483</v>
      </c>
      <c r="J38" s="347"/>
    </row>
    <row r="39" spans="1:8" ht="15">
      <c r="A39" s="129" t="s">
        <v>246</v>
      </c>
      <c r="B39" s="14">
        <v>51775</v>
      </c>
      <c r="C39" s="14">
        <v>28814</v>
      </c>
      <c r="D39" s="14">
        <v>22961</v>
      </c>
      <c r="E39" s="14">
        <v>16502</v>
      </c>
      <c r="F39" s="14">
        <v>35273</v>
      </c>
      <c r="G39" s="14">
        <v>21383</v>
      </c>
      <c r="H39" s="14">
        <v>30392</v>
      </c>
    </row>
    <row r="40" spans="1:8" ht="15">
      <c r="A40" s="129" t="s">
        <v>247</v>
      </c>
      <c r="B40" s="14">
        <v>56990</v>
      </c>
      <c r="C40" s="14">
        <v>37605</v>
      </c>
      <c r="D40" s="14">
        <v>19385</v>
      </c>
      <c r="E40" s="14">
        <v>36219</v>
      </c>
      <c r="F40" s="14">
        <v>20770</v>
      </c>
      <c r="G40" s="14">
        <v>9188</v>
      </c>
      <c r="H40" s="14">
        <v>47801</v>
      </c>
    </row>
    <row r="41" spans="1:10" ht="6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6" spans="2:10" ht="12.75">
      <c r="B46" s="127"/>
      <c r="C46" s="127"/>
      <c r="D46" s="127"/>
      <c r="E46" s="127"/>
      <c r="G46" s="127"/>
      <c r="H46" s="127"/>
      <c r="I46" s="127"/>
      <c r="J46" s="127"/>
    </row>
    <row r="47" spans="2:10" ht="12.75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10" ht="12.75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 ht="12.75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3:10" ht="12.75">
      <c r="C50" s="127"/>
      <c r="D50" s="127"/>
      <c r="E50" s="127"/>
      <c r="F50" s="127"/>
      <c r="G50" s="127"/>
      <c r="H50" s="127"/>
      <c r="I50" s="127"/>
      <c r="J50" s="127"/>
    </row>
    <row r="51" spans="3:11" ht="12.75"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0:11" ht="12.75">
      <c r="J52" s="127"/>
      <c r="K52" s="127"/>
    </row>
    <row r="53" spans="3:11" ht="12.75">
      <c r="C53" s="127"/>
      <c r="D53" s="127"/>
      <c r="E53" s="127"/>
      <c r="F53" s="127"/>
      <c r="G53" s="127"/>
      <c r="H53" s="127"/>
      <c r="I53" s="127"/>
      <c r="J53" s="127"/>
      <c r="K53" s="127"/>
    </row>
    <row r="55" spans="6:11" ht="12.75">
      <c r="F55" s="127"/>
      <c r="G55" s="127"/>
      <c r="H55" s="127"/>
      <c r="I55" s="127"/>
      <c r="J55" s="127"/>
      <c r="K55" s="127"/>
    </row>
    <row r="58" spans="6:7" ht="12.75">
      <c r="F58" s="127"/>
      <c r="G58" s="127"/>
    </row>
    <row r="59" spans="6:7" ht="12.75">
      <c r="F59" s="127"/>
      <c r="G59" s="127"/>
    </row>
    <row r="60" ht="12.75">
      <c r="F60" s="127"/>
    </row>
    <row r="61" spans="6:7" ht="12.75">
      <c r="F61" s="127"/>
      <c r="G61" s="127"/>
    </row>
    <row r="62" ht="12.75">
      <c r="F62" s="127"/>
    </row>
    <row r="63" ht="12.75">
      <c r="F63" s="127"/>
    </row>
    <row r="64" ht="12.75">
      <c r="F64" s="127"/>
    </row>
    <row r="65" ht="12.75">
      <c r="F65" s="127"/>
    </row>
    <row r="66" ht="12.75">
      <c r="F66" s="127"/>
    </row>
    <row r="68" ht="12.75">
      <c r="F68" s="127"/>
    </row>
  </sheetData>
  <sheetProtection/>
  <mergeCells count="5">
    <mergeCell ref="C2:D2"/>
    <mergeCell ref="E2:F2"/>
    <mergeCell ref="B15:D15"/>
    <mergeCell ref="E15:G15"/>
    <mergeCell ref="H15:J15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H36"/>
  <sheetViews>
    <sheetView view="pageBreakPreview" zoomScaleSheetLayoutView="100" zoomScalePageLayoutView="0" workbookViewId="0" topLeftCell="A25">
      <selection activeCell="G38" sqref="G38"/>
    </sheetView>
  </sheetViews>
  <sheetFormatPr defaultColWidth="9.140625" defaultRowHeight="15"/>
  <cols>
    <col min="1" max="1" width="34.00390625" style="0" customWidth="1"/>
    <col min="3" max="6" width="11.8515625" style="0" customWidth="1"/>
    <col min="7" max="7" width="13.7109375" style="0" bestFit="1" customWidth="1"/>
    <col min="8" max="8" width="15.00390625" style="0" bestFit="1" customWidth="1"/>
  </cols>
  <sheetData>
    <row r="1" spans="1:8" ht="32.25" customHeight="1">
      <c r="A1" s="441" t="s">
        <v>572</v>
      </c>
      <c r="B1" s="441"/>
      <c r="C1" s="441"/>
      <c r="D1" s="441"/>
      <c r="E1" s="441"/>
      <c r="F1" s="441"/>
      <c r="G1" s="441"/>
      <c r="H1" s="441"/>
    </row>
    <row r="2" spans="1:8" ht="15" customHeight="1">
      <c r="A2" s="102"/>
      <c r="B2" s="181"/>
      <c r="C2" s="181"/>
      <c r="D2" s="181"/>
      <c r="E2" s="181"/>
      <c r="F2" s="181"/>
      <c r="G2" s="164" t="s">
        <v>134</v>
      </c>
      <c r="H2" s="164" t="s">
        <v>137</v>
      </c>
    </row>
    <row r="3" spans="1:8" ht="15" customHeight="1">
      <c r="A3" s="102"/>
      <c r="B3" s="181" t="s">
        <v>9</v>
      </c>
      <c r="C3" s="181" t="s">
        <v>49</v>
      </c>
      <c r="D3" s="181" t="s">
        <v>50</v>
      </c>
      <c r="E3" s="181" t="s">
        <v>52</v>
      </c>
      <c r="F3" s="181" t="s">
        <v>51</v>
      </c>
      <c r="G3" s="164" t="s">
        <v>136</v>
      </c>
      <c r="H3" s="164" t="s">
        <v>138</v>
      </c>
    </row>
    <row r="4" spans="1:8" ht="22.5" customHeight="1">
      <c r="A4" s="102"/>
      <c r="B4" s="103"/>
      <c r="C4" s="103"/>
      <c r="D4" s="103"/>
      <c r="E4" s="103"/>
      <c r="F4" s="103"/>
      <c r="G4" s="164" t="s">
        <v>135</v>
      </c>
      <c r="H4" s="164" t="s">
        <v>135</v>
      </c>
    </row>
    <row r="5" spans="1:8" ht="15">
      <c r="A5" s="101" t="s">
        <v>687</v>
      </c>
      <c r="B5" s="180">
        <f>SUM(B7,B14)</f>
        <v>2837503</v>
      </c>
      <c r="C5" s="180">
        <f aca="true" t="shared" si="0" ref="C5:H5">SUM(C7,C14)</f>
        <v>1576484</v>
      </c>
      <c r="D5" s="180">
        <f t="shared" si="0"/>
        <v>1261019</v>
      </c>
      <c r="E5" s="180">
        <f t="shared" si="0"/>
        <v>696635</v>
      </c>
      <c r="F5" s="180">
        <f t="shared" si="0"/>
        <v>2140868</v>
      </c>
      <c r="G5" s="180">
        <f t="shared" si="0"/>
        <v>1432668</v>
      </c>
      <c r="H5" s="180">
        <f t="shared" si="0"/>
        <v>1404833</v>
      </c>
    </row>
    <row r="6" spans="1:8" ht="15">
      <c r="A6" s="1"/>
      <c r="B6" s="176"/>
      <c r="C6" s="176"/>
      <c r="D6" s="176"/>
      <c r="E6" s="176"/>
      <c r="F6" s="176"/>
      <c r="G6" s="176"/>
      <c r="H6" s="176"/>
    </row>
    <row r="7" spans="1:8" ht="15">
      <c r="A7" t="s">
        <v>233</v>
      </c>
      <c r="B7" s="178">
        <v>482633</v>
      </c>
      <c r="C7" s="178">
        <v>311098</v>
      </c>
      <c r="D7" s="178">
        <v>171535</v>
      </c>
      <c r="E7" s="178">
        <v>247196</v>
      </c>
      <c r="F7" s="178">
        <v>235437</v>
      </c>
      <c r="G7" s="178">
        <v>114579</v>
      </c>
      <c r="H7" s="178">
        <v>368053</v>
      </c>
    </row>
    <row r="8" spans="1:8" ht="15">
      <c r="A8" t="s">
        <v>404</v>
      </c>
      <c r="B8" s="178">
        <v>431902</v>
      </c>
      <c r="C8" s="178">
        <v>278537</v>
      </c>
      <c r="D8" s="178">
        <v>153366</v>
      </c>
      <c r="E8" s="178">
        <v>217006</v>
      </c>
      <c r="F8" s="178">
        <v>214896</v>
      </c>
      <c r="G8" s="178">
        <v>104668</v>
      </c>
      <c r="H8" s="178">
        <v>327234</v>
      </c>
    </row>
    <row r="9" spans="1:8" ht="15">
      <c r="A9" t="s">
        <v>405</v>
      </c>
      <c r="B9" s="178">
        <v>12917</v>
      </c>
      <c r="C9" s="178">
        <v>9905</v>
      </c>
      <c r="D9" s="178">
        <v>3012</v>
      </c>
      <c r="E9" s="178">
        <v>11482</v>
      </c>
      <c r="F9" s="178">
        <v>1435</v>
      </c>
      <c r="G9" s="178">
        <v>1329</v>
      </c>
      <c r="H9" s="178">
        <v>11588</v>
      </c>
    </row>
    <row r="10" spans="1:8" ht="15">
      <c r="A10" t="s">
        <v>453</v>
      </c>
      <c r="B10" s="178">
        <v>26194</v>
      </c>
      <c r="C10" s="178">
        <v>18304</v>
      </c>
      <c r="D10" s="178">
        <v>7890</v>
      </c>
      <c r="E10" s="178">
        <v>14620</v>
      </c>
      <c r="F10" s="178">
        <v>11574</v>
      </c>
      <c r="G10" s="178">
        <v>6124</v>
      </c>
      <c r="H10" s="178">
        <v>20071</v>
      </c>
    </row>
    <row r="11" spans="1:8" ht="15">
      <c r="A11" t="s">
        <v>223</v>
      </c>
      <c r="B11" s="178">
        <v>6716</v>
      </c>
      <c r="C11" s="178">
        <v>3540</v>
      </c>
      <c r="D11" s="178">
        <v>3176</v>
      </c>
      <c r="E11" s="178">
        <v>524</v>
      </c>
      <c r="F11" s="178">
        <v>6193</v>
      </c>
      <c r="G11" s="178">
        <v>1489</v>
      </c>
      <c r="H11" s="178">
        <v>5227</v>
      </c>
    </row>
    <row r="12" spans="1:8" ht="15">
      <c r="A12" t="s">
        <v>224</v>
      </c>
      <c r="B12" s="179">
        <v>4902</v>
      </c>
      <c r="C12" s="178">
        <v>812</v>
      </c>
      <c r="D12" s="178">
        <v>4091</v>
      </c>
      <c r="E12" s="179">
        <v>3563</v>
      </c>
      <c r="F12" s="179">
        <v>1339</v>
      </c>
      <c r="G12" s="179">
        <v>969</v>
      </c>
      <c r="H12" s="178">
        <v>3933</v>
      </c>
    </row>
    <row r="13" spans="2:8" ht="15">
      <c r="B13" s="179"/>
      <c r="C13" s="178"/>
      <c r="D13" s="178"/>
      <c r="E13" s="178"/>
      <c r="F13" s="179"/>
      <c r="G13" s="178"/>
      <c r="H13" s="179"/>
    </row>
    <row r="14" spans="1:8" ht="15">
      <c r="A14" s="22" t="s">
        <v>240</v>
      </c>
      <c r="B14" s="178">
        <v>2354870</v>
      </c>
      <c r="C14" s="178">
        <v>1265386</v>
      </c>
      <c r="D14" s="178">
        <v>1089484</v>
      </c>
      <c r="E14" s="178">
        <v>449439</v>
      </c>
      <c r="F14" s="178">
        <v>1905431</v>
      </c>
      <c r="G14" s="178">
        <v>1318089</v>
      </c>
      <c r="H14" s="178">
        <v>1036780</v>
      </c>
    </row>
    <row r="15" spans="1:8" ht="15">
      <c r="A15" s="78" t="s">
        <v>234</v>
      </c>
      <c r="B15" s="178">
        <v>1555010</v>
      </c>
      <c r="C15" s="178">
        <v>829895</v>
      </c>
      <c r="D15" s="178">
        <v>725115</v>
      </c>
      <c r="E15" s="178">
        <v>214547</v>
      </c>
      <c r="F15" s="178">
        <v>1340463</v>
      </c>
      <c r="G15" s="178">
        <v>1034597</v>
      </c>
      <c r="H15" s="178">
        <v>520413</v>
      </c>
    </row>
    <row r="16" spans="1:8" ht="15">
      <c r="A16" s="78" t="s">
        <v>235</v>
      </c>
      <c r="B16" s="178">
        <v>26259</v>
      </c>
      <c r="C16" s="178">
        <v>18686</v>
      </c>
      <c r="D16" s="178">
        <v>7573</v>
      </c>
      <c r="E16" s="178">
        <v>9481</v>
      </c>
      <c r="F16" s="178">
        <v>16778</v>
      </c>
      <c r="G16" s="178">
        <v>5078</v>
      </c>
      <c r="H16" s="178">
        <v>21181</v>
      </c>
    </row>
    <row r="17" spans="1:8" ht="15">
      <c r="A17" s="78" t="s">
        <v>236</v>
      </c>
      <c r="B17" s="178">
        <v>651569</v>
      </c>
      <c r="C17" s="178">
        <v>387766</v>
      </c>
      <c r="D17" s="178">
        <v>263804</v>
      </c>
      <c r="E17" s="178">
        <v>195606</v>
      </c>
      <c r="F17" s="178">
        <v>455964</v>
      </c>
      <c r="G17" s="178">
        <v>249396</v>
      </c>
      <c r="H17" s="178">
        <v>402174</v>
      </c>
    </row>
    <row r="18" spans="1:8" ht="15">
      <c r="A18" s="78" t="s">
        <v>237</v>
      </c>
      <c r="B18" s="178">
        <v>8253</v>
      </c>
      <c r="C18" s="178">
        <v>4401</v>
      </c>
      <c r="D18" s="178">
        <v>3852</v>
      </c>
      <c r="E18" s="179">
        <v>567</v>
      </c>
      <c r="F18" s="178">
        <v>7686</v>
      </c>
      <c r="G18" s="178">
        <v>1945</v>
      </c>
      <c r="H18" s="178">
        <v>6308</v>
      </c>
    </row>
    <row r="19" spans="1:8" ht="15">
      <c r="A19" s="78" t="s">
        <v>238</v>
      </c>
      <c r="B19" s="178">
        <v>113400</v>
      </c>
      <c r="C19" s="178">
        <v>24639</v>
      </c>
      <c r="D19" s="178">
        <v>88761</v>
      </c>
      <c r="E19" s="178">
        <v>29058</v>
      </c>
      <c r="F19" s="178">
        <v>84342</v>
      </c>
      <c r="G19" s="178">
        <v>27074</v>
      </c>
      <c r="H19" s="178">
        <v>86326</v>
      </c>
    </row>
    <row r="20" spans="1:8" ht="15">
      <c r="A20" s="78" t="s">
        <v>239</v>
      </c>
      <c r="B20" s="178">
        <v>379</v>
      </c>
      <c r="C20" s="178">
        <v>0</v>
      </c>
      <c r="D20" s="178">
        <v>379</v>
      </c>
      <c r="E20" s="179">
        <v>179</v>
      </c>
      <c r="F20" s="178">
        <v>199</v>
      </c>
      <c r="G20" s="179">
        <v>0</v>
      </c>
      <c r="H20" s="179">
        <v>379</v>
      </c>
    </row>
    <row r="21" spans="1:8" ht="9" customHeight="1">
      <c r="A21" s="77"/>
      <c r="B21" s="77"/>
      <c r="C21" s="77"/>
      <c r="D21" s="77"/>
      <c r="E21" s="77"/>
      <c r="F21" s="77"/>
      <c r="G21" s="77"/>
      <c r="H21" s="77"/>
    </row>
    <row r="22" ht="15">
      <c r="H22" s="220"/>
    </row>
    <row r="23" spans="1:8" ht="15">
      <c r="A23" s="22" t="s">
        <v>686</v>
      </c>
      <c r="B23" s="220">
        <v>418629</v>
      </c>
      <c r="C23" s="220">
        <v>271800</v>
      </c>
      <c r="D23" s="220">
        <v>146830</v>
      </c>
      <c r="E23" s="220">
        <v>238774</v>
      </c>
      <c r="F23" s="220">
        <v>179855</v>
      </c>
      <c r="G23" s="220">
        <v>78219</v>
      </c>
      <c r="H23" s="220">
        <v>340411</v>
      </c>
    </row>
    <row r="24" spans="1:8" ht="15">
      <c r="A24" t="s">
        <v>404</v>
      </c>
      <c r="B24" s="220">
        <v>377737</v>
      </c>
      <c r="C24" s="220">
        <v>244860</v>
      </c>
      <c r="D24" s="220">
        <v>132877</v>
      </c>
      <c r="E24" s="220">
        <v>209200</v>
      </c>
      <c r="F24" s="220">
        <v>168537</v>
      </c>
      <c r="G24" s="220">
        <v>71328</v>
      </c>
      <c r="H24" s="220">
        <v>306409</v>
      </c>
    </row>
    <row r="25" spans="1:8" ht="15">
      <c r="A25" t="s">
        <v>405</v>
      </c>
      <c r="B25" s="220">
        <v>11927</v>
      </c>
      <c r="C25" s="220">
        <v>9211</v>
      </c>
      <c r="D25" s="220">
        <v>2716</v>
      </c>
      <c r="E25" s="220">
        <v>11087</v>
      </c>
      <c r="F25" s="220">
        <v>840</v>
      </c>
      <c r="G25" s="220">
        <v>1060</v>
      </c>
      <c r="H25" s="220">
        <v>10867</v>
      </c>
    </row>
    <row r="26" spans="1:8" ht="15">
      <c r="A26" t="s">
        <v>453</v>
      </c>
      <c r="B26" s="220">
        <v>23901</v>
      </c>
      <c r="C26" s="220">
        <v>16627</v>
      </c>
      <c r="D26" s="220">
        <v>7274</v>
      </c>
      <c r="E26" s="220">
        <v>14401</v>
      </c>
      <c r="F26" s="220">
        <v>9500</v>
      </c>
      <c r="G26" s="220">
        <v>4879</v>
      </c>
      <c r="H26" s="220">
        <v>19022</v>
      </c>
    </row>
    <row r="27" spans="1:8" ht="15">
      <c r="A27" t="s">
        <v>223</v>
      </c>
      <c r="B27" s="220">
        <v>1162</v>
      </c>
      <c r="C27" s="220">
        <v>566</v>
      </c>
      <c r="D27" s="220">
        <v>596</v>
      </c>
      <c r="E27" s="220">
        <v>524</v>
      </c>
      <c r="F27" s="220">
        <v>638</v>
      </c>
      <c r="G27" s="220">
        <v>431</v>
      </c>
      <c r="H27" s="220">
        <v>731</v>
      </c>
    </row>
    <row r="28" spans="1:8" ht="15">
      <c r="A28" t="s">
        <v>224</v>
      </c>
      <c r="B28" s="217">
        <v>3903</v>
      </c>
      <c r="C28" s="220">
        <v>536</v>
      </c>
      <c r="D28" s="220">
        <v>3367</v>
      </c>
      <c r="E28" s="217">
        <v>3563</v>
      </c>
      <c r="F28" s="217">
        <v>340</v>
      </c>
      <c r="G28" s="217">
        <v>520</v>
      </c>
      <c r="H28" s="220">
        <v>3383</v>
      </c>
    </row>
    <row r="29" spans="2:8" ht="15">
      <c r="B29" s="217"/>
      <c r="C29" s="220"/>
      <c r="D29" s="220"/>
      <c r="E29" s="220"/>
      <c r="F29" s="217"/>
      <c r="G29" s="220"/>
      <c r="H29" s="217"/>
    </row>
    <row r="30" spans="1:8" ht="15">
      <c r="A30" s="22" t="s">
        <v>685</v>
      </c>
      <c r="B30" s="220">
        <v>1043394</v>
      </c>
      <c r="C30" s="220">
        <v>686588</v>
      </c>
      <c r="D30" s="220">
        <v>356806</v>
      </c>
      <c r="E30" s="220">
        <v>372879</v>
      </c>
      <c r="F30" s="220">
        <v>670515</v>
      </c>
      <c r="G30" s="220">
        <v>416341</v>
      </c>
      <c r="H30" s="220">
        <v>627053</v>
      </c>
    </row>
    <row r="31" spans="1:8" ht="15">
      <c r="A31" s="78" t="s">
        <v>234</v>
      </c>
      <c r="B31" s="220">
        <v>466171</v>
      </c>
      <c r="C31" s="220">
        <v>368904</v>
      </c>
      <c r="D31" s="220">
        <v>97268</v>
      </c>
      <c r="E31" s="220">
        <v>159383</v>
      </c>
      <c r="F31" s="220">
        <v>306788</v>
      </c>
      <c r="G31" s="220">
        <v>176460</v>
      </c>
      <c r="H31" s="220">
        <v>289711</v>
      </c>
    </row>
    <row r="32" spans="1:8" ht="15">
      <c r="A32" s="78" t="s">
        <v>235</v>
      </c>
      <c r="B32" s="220">
        <v>14439</v>
      </c>
      <c r="C32" s="220">
        <v>11216</v>
      </c>
      <c r="D32" s="220">
        <v>3224</v>
      </c>
      <c r="E32" s="220">
        <v>7036</v>
      </c>
      <c r="F32" s="220">
        <v>7404</v>
      </c>
      <c r="G32" s="220">
        <v>4227</v>
      </c>
      <c r="H32" s="220">
        <v>10213</v>
      </c>
    </row>
    <row r="33" spans="1:8" ht="15">
      <c r="A33" s="78" t="s">
        <v>236</v>
      </c>
      <c r="B33" s="220">
        <v>502822</v>
      </c>
      <c r="C33" s="220">
        <v>291367</v>
      </c>
      <c r="D33" s="220">
        <v>211455</v>
      </c>
      <c r="E33" s="220">
        <v>180956</v>
      </c>
      <c r="F33" s="220">
        <v>321866</v>
      </c>
      <c r="G33" s="220">
        <v>216051</v>
      </c>
      <c r="H33" s="220">
        <v>286771</v>
      </c>
    </row>
    <row r="34" spans="1:8" ht="15">
      <c r="A34" s="78" t="s">
        <v>237</v>
      </c>
      <c r="B34" s="220">
        <v>3041</v>
      </c>
      <c r="C34" s="220">
        <v>2770</v>
      </c>
      <c r="D34" s="220">
        <v>271</v>
      </c>
      <c r="E34" s="217">
        <v>367</v>
      </c>
      <c r="F34" s="220">
        <v>2674</v>
      </c>
      <c r="G34" s="220">
        <v>1541</v>
      </c>
      <c r="H34" s="220">
        <v>1500</v>
      </c>
    </row>
    <row r="35" spans="1:8" ht="15">
      <c r="A35" s="78" t="s">
        <v>238</v>
      </c>
      <c r="B35" s="220">
        <v>56741</v>
      </c>
      <c r="C35" s="220">
        <v>12333</v>
      </c>
      <c r="D35" s="220">
        <v>44408</v>
      </c>
      <c r="E35" s="220">
        <v>24958</v>
      </c>
      <c r="F35" s="220">
        <v>31783</v>
      </c>
      <c r="G35" s="220">
        <v>18062</v>
      </c>
      <c r="H35" s="220">
        <v>38679</v>
      </c>
    </row>
    <row r="36" spans="1:8" ht="15">
      <c r="A36" s="78" t="s">
        <v>239</v>
      </c>
      <c r="B36" s="220">
        <v>179</v>
      </c>
      <c r="C36" s="220">
        <v>0</v>
      </c>
      <c r="D36" s="220">
        <v>179</v>
      </c>
      <c r="E36" s="217">
        <v>179</v>
      </c>
      <c r="F36" s="220">
        <v>0</v>
      </c>
      <c r="G36" s="217">
        <v>0</v>
      </c>
      <c r="H36" s="217">
        <v>179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view="pageBreakPreview" zoomScaleSheetLayoutView="100" zoomScalePageLayoutView="0" workbookViewId="0" topLeftCell="A22">
      <selection activeCell="G33" sqref="G33"/>
    </sheetView>
  </sheetViews>
  <sheetFormatPr defaultColWidth="9.140625" defaultRowHeight="15"/>
  <cols>
    <col min="1" max="1" width="50.421875" style="0" customWidth="1"/>
    <col min="2" max="2" width="9.8515625" style="0" customWidth="1"/>
    <col min="3" max="8" width="12.28125" style="0" customWidth="1"/>
  </cols>
  <sheetData>
    <row r="1" ht="15.75">
      <c r="A1" s="193" t="s">
        <v>634</v>
      </c>
    </row>
    <row r="2" spans="1:10" ht="9.75" customHeight="1">
      <c r="A2" s="442" t="s">
        <v>433</v>
      </c>
      <c r="B2" s="443" t="s">
        <v>9</v>
      </c>
      <c r="C2" s="443"/>
      <c r="D2" s="443"/>
      <c r="E2" s="443" t="s">
        <v>49</v>
      </c>
      <c r="F2" s="443"/>
      <c r="G2" s="443" t="s">
        <v>50</v>
      </c>
      <c r="H2" s="443"/>
      <c r="J2" s="118"/>
    </row>
    <row r="3" spans="1:10" ht="9.75" customHeight="1">
      <c r="A3" s="442"/>
      <c r="B3" s="443"/>
      <c r="C3" s="443"/>
      <c r="D3" s="443"/>
      <c r="E3" s="443"/>
      <c r="F3" s="443"/>
      <c r="G3" s="443"/>
      <c r="H3" s="443"/>
      <c r="J3" s="118"/>
    </row>
    <row r="4" spans="1:10" ht="29.25" customHeight="1">
      <c r="A4" s="442"/>
      <c r="B4" s="192" t="s">
        <v>9</v>
      </c>
      <c r="C4" s="192" t="s">
        <v>408</v>
      </c>
      <c r="D4" s="192" t="s">
        <v>160</v>
      </c>
      <c r="E4" s="192" t="s">
        <v>408</v>
      </c>
      <c r="F4" s="192" t="s">
        <v>160</v>
      </c>
      <c r="G4" s="192" t="s">
        <v>408</v>
      </c>
      <c r="H4" s="192" t="s">
        <v>160</v>
      </c>
      <c r="J4" s="118"/>
    </row>
    <row r="5" spans="1:10" ht="15">
      <c r="A5" s="187" t="s">
        <v>9</v>
      </c>
      <c r="B5" s="121">
        <v>3018532</v>
      </c>
      <c r="C5" s="121">
        <v>270631</v>
      </c>
      <c r="D5" s="121">
        <v>2747901</v>
      </c>
      <c r="E5" s="121">
        <v>171869</v>
      </c>
      <c r="F5" s="121">
        <v>1479203</v>
      </c>
      <c r="G5" s="121">
        <v>98762</v>
      </c>
      <c r="H5" s="121">
        <v>1268698</v>
      </c>
      <c r="J5" s="118"/>
    </row>
    <row r="6" spans="1:10" ht="15">
      <c r="A6" s="187"/>
      <c r="B6" s="121"/>
      <c r="C6" s="121"/>
      <c r="D6" s="121"/>
      <c r="E6" s="121"/>
      <c r="F6" s="121"/>
      <c r="G6" s="121"/>
      <c r="H6" s="121"/>
      <c r="J6" s="118"/>
    </row>
    <row r="7" spans="1:10" ht="15">
      <c r="A7" t="s">
        <v>25</v>
      </c>
      <c r="B7" s="121">
        <v>1385421</v>
      </c>
      <c r="C7" s="121">
        <v>10353</v>
      </c>
      <c r="D7" s="121">
        <v>1375068</v>
      </c>
      <c r="E7" s="121">
        <v>7015</v>
      </c>
      <c r="F7" s="121">
        <v>619468</v>
      </c>
      <c r="G7" s="121">
        <v>3338</v>
      </c>
      <c r="H7" s="121">
        <v>755600</v>
      </c>
      <c r="J7" s="118"/>
    </row>
    <row r="8" spans="1:10" ht="15">
      <c r="A8" t="s">
        <v>26</v>
      </c>
      <c r="B8" s="121">
        <v>40735</v>
      </c>
      <c r="C8" s="121">
        <v>1323</v>
      </c>
      <c r="D8" s="121">
        <v>39412</v>
      </c>
      <c r="E8" s="121">
        <v>940</v>
      </c>
      <c r="F8" s="121">
        <v>35966</v>
      </c>
      <c r="G8" s="37">
        <v>383</v>
      </c>
      <c r="H8" s="121">
        <v>3446</v>
      </c>
      <c r="J8" s="118"/>
    </row>
    <row r="9" spans="1:10" ht="15">
      <c r="A9" t="s">
        <v>28</v>
      </c>
      <c r="B9" s="121">
        <v>137201</v>
      </c>
      <c r="C9" s="121">
        <v>7398</v>
      </c>
      <c r="D9" s="121">
        <v>129803</v>
      </c>
      <c r="E9" s="121">
        <v>5760</v>
      </c>
      <c r="F9" s="121">
        <v>73297</v>
      </c>
      <c r="G9" s="121">
        <v>1638</v>
      </c>
      <c r="H9" s="121">
        <v>56506</v>
      </c>
      <c r="J9" s="118"/>
    </row>
    <row r="10" spans="1:10" ht="15">
      <c r="A10" t="s">
        <v>29</v>
      </c>
      <c r="B10" s="121">
        <v>9437</v>
      </c>
      <c r="C10" s="37">
        <v>1907</v>
      </c>
      <c r="D10" s="121">
        <v>7530</v>
      </c>
      <c r="E10" s="37">
        <v>1505</v>
      </c>
      <c r="F10" s="121">
        <v>7412</v>
      </c>
      <c r="G10" s="37">
        <v>402</v>
      </c>
      <c r="H10" s="37">
        <v>118</v>
      </c>
      <c r="J10" s="118"/>
    </row>
    <row r="11" spans="1:10" ht="15">
      <c r="A11" t="s">
        <v>30</v>
      </c>
      <c r="B11" s="121">
        <v>7930</v>
      </c>
      <c r="C11" s="121">
        <v>1112</v>
      </c>
      <c r="D11" s="121">
        <v>6819</v>
      </c>
      <c r="E11" s="121">
        <v>775</v>
      </c>
      <c r="F11" s="121">
        <v>4162</v>
      </c>
      <c r="G11" s="37">
        <v>337</v>
      </c>
      <c r="H11" s="121">
        <v>2657</v>
      </c>
      <c r="J11" s="118"/>
    </row>
    <row r="12" spans="1:10" ht="15">
      <c r="A12" t="s">
        <v>31</v>
      </c>
      <c r="B12" s="121">
        <v>239471</v>
      </c>
      <c r="C12" s="121">
        <v>5115</v>
      </c>
      <c r="D12" s="121">
        <v>234356</v>
      </c>
      <c r="E12" s="121">
        <v>3995</v>
      </c>
      <c r="F12" s="121">
        <v>190912</v>
      </c>
      <c r="G12" s="37">
        <v>1120</v>
      </c>
      <c r="H12" s="121">
        <v>43444</v>
      </c>
      <c r="J12" s="118"/>
    </row>
    <row r="13" spans="1:10" ht="15">
      <c r="A13" t="s">
        <v>32</v>
      </c>
      <c r="B13" s="121">
        <v>451178</v>
      </c>
      <c r="C13" s="121">
        <v>9568</v>
      </c>
      <c r="D13" s="121">
        <v>441610</v>
      </c>
      <c r="E13" s="121">
        <v>6029</v>
      </c>
      <c r="F13" s="121">
        <v>227833</v>
      </c>
      <c r="G13" s="121">
        <v>3540</v>
      </c>
      <c r="H13" s="121">
        <v>213777</v>
      </c>
      <c r="J13" s="118"/>
    </row>
    <row r="14" spans="1:10" ht="15">
      <c r="A14" t="s">
        <v>33</v>
      </c>
      <c r="B14" s="121">
        <v>131077</v>
      </c>
      <c r="C14" s="121">
        <v>4679</v>
      </c>
      <c r="D14" s="121">
        <v>126398</v>
      </c>
      <c r="E14" s="121">
        <v>2842</v>
      </c>
      <c r="F14" s="121">
        <v>120317</v>
      </c>
      <c r="G14" s="37">
        <v>1837</v>
      </c>
      <c r="H14" s="121">
        <v>6081</v>
      </c>
      <c r="J14" s="118"/>
    </row>
    <row r="15" spans="1:10" ht="15">
      <c r="A15" t="s">
        <v>34</v>
      </c>
      <c r="B15" s="121">
        <v>39601</v>
      </c>
      <c r="C15" s="121">
        <v>6291</v>
      </c>
      <c r="D15" s="121">
        <v>33310</v>
      </c>
      <c r="E15" s="121">
        <v>3612</v>
      </c>
      <c r="F15" s="121">
        <v>17425</v>
      </c>
      <c r="G15" s="121">
        <v>2678</v>
      </c>
      <c r="H15" s="121">
        <v>15885</v>
      </c>
      <c r="J15" s="118"/>
    </row>
    <row r="16" spans="1:10" ht="15">
      <c r="A16" t="s">
        <v>35</v>
      </c>
      <c r="B16" s="121">
        <v>8180</v>
      </c>
      <c r="C16" s="121">
        <v>2534</v>
      </c>
      <c r="D16" s="121">
        <v>5646</v>
      </c>
      <c r="E16" s="121">
        <v>1924</v>
      </c>
      <c r="F16" s="121">
        <v>2902</v>
      </c>
      <c r="G16" s="121">
        <v>610</v>
      </c>
      <c r="H16" s="121">
        <v>2743</v>
      </c>
      <c r="J16" s="118"/>
    </row>
    <row r="17" spans="1:10" ht="15">
      <c r="A17" t="s">
        <v>36</v>
      </c>
      <c r="B17" s="121">
        <v>23564</v>
      </c>
      <c r="C17" s="121">
        <v>20055</v>
      </c>
      <c r="D17" s="121">
        <v>3509</v>
      </c>
      <c r="E17" s="121">
        <v>10366</v>
      </c>
      <c r="F17" s="121">
        <v>2038</v>
      </c>
      <c r="G17" s="121">
        <v>9689</v>
      </c>
      <c r="H17" s="121">
        <v>1471</v>
      </c>
      <c r="J17" s="118"/>
    </row>
    <row r="18" spans="1:10" ht="15">
      <c r="A18" t="s">
        <v>37</v>
      </c>
      <c r="B18" s="37">
        <v>3449</v>
      </c>
      <c r="C18" s="37">
        <v>314</v>
      </c>
      <c r="D18" s="37">
        <v>3134</v>
      </c>
      <c r="E18" s="37">
        <v>0</v>
      </c>
      <c r="F18" s="37">
        <v>2126</v>
      </c>
      <c r="G18" s="37">
        <v>314</v>
      </c>
      <c r="H18" s="37">
        <v>1008</v>
      </c>
      <c r="J18" s="118"/>
    </row>
    <row r="19" spans="1:10" ht="15">
      <c r="A19" t="s">
        <v>0</v>
      </c>
      <c r="B19" s="121">
        <v>20669</v>
      </c>
      <c r="C19" s="121">
        <v>6508</v>
      </c>
      <c r="D19" s="121">
        <v>14160</v>
      </c>
      <c r="E19" s="121">
        <v>3948</v>
      </c>
      <c r="F19" s="121">
        <v>11566</v>
      </c>
      <c r="G19" s="121">
        <v>2561</v>
      </c>
      <c r="H19" s="121">
        <v>2595</v>
      </c>
      <c r="J19" s="118"/>
    </row>
    <row r="20" spans="1:10" ht="15">
      <c r="A20" t="s">
        <v>1</v>
      </c>
      <c r="B20" s="121">
        <v>45143</v>
      </c>
      <c r="C20" s="121">
        <v>24527</v>
      </c>
      <c r="D20" s="121">
        <v>20615</v>
      </c>
      <c r="E20" s="121">
        <v>19927</v>
      </c>
      <c r="F20" s="121">
        <v>13514</v>
      </c>
      <c r="G20" s="121">
        <v>4600</v>
      </c>
      <c r="H20" s="121">
        <v>7101</v>
      </c>
      <c r="J20" s="118"/>
    </row>
    <row r="21" spans="1:10" ht="15">
      <c r="A21" t="s">
        <v>2</v>
      </c>
      <c r="B21" s="121">
        <v>53091</v>
      </c>
      <c r="C21" s="121">
        <v>36639</v>
      </c>
      <c r="D21" s="121">
        <v>16452</v>
      </c>
      <c r="E21" s="121">
        <v>29557</v>
      </c>
      <c r="F21" s="121">
        <v>9480</v>
      </c>
      <c r="G21" s="121">
        <v>7082</v>
      </c>
      <c r="H21" s="121">
        <v>6972</v>
      </c>
      <c r="J21" s="118"/>
    </row>
    <row r="22" spans="1:10" ht="15">
      <c r="A22" t="s">
        <v>3</v>
      </c>
      <c r="B22" s="121">
        <v>106087</v>
      </c>
      <c r="C22" s="121">
        <v>81927</v>
      </c>
      <c r="D22" s="121">
        <v>24160</v>
      </c>
      <c r="E22" s="121">
        <v>46868</v>
      </c>
      <c r="F22" s="121">
        <v>15438</v>
      </c>
      <c r="G22" s="121">
        <v>35059</v>
      </c>
      <c r="H22" s="121">
        <v>8722</v>
      </c>
      <c r="J22" s="118"/>
    </row>
    <row r="23" spans="1:10" ht="15">
      <c r="A23" t="s">
        <v>4</v>
      </c>
      <c r="B23" s="121">
        <v>46251</v>
      </c>
      <c r="C23" s="121">
        <v>36332</v>
      </c>
      <c r="D23" s="121">
        <v>9918</v>
      </c>
      <c r="E23" s="121">
        <v>17584</v>
      </c>
      <c r="F23" s="121">
        <v>5804</v>
      </c>
      <c r="G23" s="121">
        <v>18749</v>
      </c>
      <c r="H23" s="121">
        <v>4115</v>
      </c>
      <c r="J23" s="118"/>
    </row>
    <row r="24" spans="1:10" ht="15">
      <c r="A24" t="s">
        <v>5</v>
      </c>
      <c r="B24" s="121">
        <v>6427</v>
      </c>
      <c r="C24" s="121">
        <v>901</v>
      </c>
      <c r="D24" s="121">
        <v>5526</v>
      </c>
      <c r="E24" s="121">
        <v>448</v>
      </c>
      <c r="F24" s="121">
        <v>3283</v>
      </c>
      <c r="G24" s="37">
        <v>453</v>
      </c>
      <c r="H24" s="121">
        <v>2243</v>
      </c>
      <c r="J24" s="118"/>
    </row>
    <row r="25" spans="1:10" ht="15">
      <c r="A25" t="s">
        <v>6</v>
      </c>
      <c r="B25" s="121">
        <v>44275</v>
      </c>
      <c r="C25" s="121">
        <v>7549</v>
      </c>
      <c r="D25" s="121">
        <v>36726</v>
      </c>
      <c r="E25" s="121">
        <v>5608</v>
      </c>
      <c r="F25" s="121">
        <v>21033</v>
      </c>
      <c r="G25" s="121">
        <v>1941</v>
      </c>
      <c r="H25" s="121">
        <v>15693</v>
      </c>
      <c r="J25" s="118"/>
    </row>
    <row r="26" spans="1:10" ht="15">
      <c r="A26" t="s">
        <v>7</v>
      </c>
      <c r="B26" s="121">
        <v>213697</v>
      </c>
      <c r="C26" s="121">
        <v>1322</v>
      </c>
      <c r="D26" s="121">
        <v>212375</v>
      </c>
      <c r="E26" s="252">
        <v>1074</v>
      </c>
      <c r="F26" s="121">
        <v>93983</v>
      </c>
      <c r="G26" s="37">
        <v>248</v>
      </c>
      <c r="H26" s="121">
        <v>118392</v>
      </c>
      <c r="J26" s="118"/>
    </row>
    <row r="27" spans="1:10" ht="15">
      <c r="A27" t="s">
        <v>8</v>
      </c>
      <c r="B27" s="121">
        <v>5649</v>
      </c>
      <c r="C27" s="121">
        <v>4276</v>
      </c>
      <c r="D27" s="121">
        <v>1374</v>
      </c>
      <c r="E27" s="121">
        <v>2092</v>
      </c>
      <c r="F27" s="121">
        <v>1244</v>
      </c>
      <c r="G27" s="121">
        <v>2184</v>
      </c>
      <c r="H27" s="121">
        <v>130</v>
      </c>
      <c r="J27" s="118"/>
    </row>
    <row r="28" spans="1:15" ht="6.75" customHeight="1">
      <c r="A28" s="186"/>
      <c r="B28" s="186"/>
      <c r="C28" s="186"/>
      <c r="D28" s="186"/>
      <c r="E28" s="186"/>
      <c r="F28" s="186"/>
      <c r="G28" s="186"/>
      <c r="H28" s="186"/>
      <c r="I28" s="117"/>
      <c r="J28" s="117"/>
      <c r="L28" s="117"/>
      <c r="M28" s="117"/>
      <c r="N28" s="117"/>
      <c r="O28" s="118"/>
    </row>
  </sheetData>
  <sheetProtection/>
  <mergeCells count="4">
    <mergeCell ref="A2:A4"/>
    <mergeCell ref="B2:D3"/>
    <mergeCell ref="E2:F3"/>
    <mergeCell ref="G2:H3"/>
  </mergeCells>
  <printOptions/>
  <pageMargins left="0.7" right="0.7" top="0.75" bottom="0.75" header="0.3" footer="0.3"/>
  <pageSetup horizontalDpi="600" verticalDpi="600" orientation="landscape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45.8515625" style="1" customWidth="1"/>
    <col min="2" max="6" width="12.28125" style="1" customWidth="1"/>
    <col min="7" max="8" width="13.7109375" style="1" customWidth="1"/>
    <col min="9" max="10" width="12.28125" style="1" customWidth="1"/>
    <col min="11" max="16384" width="9.140625" style="1" customWidth="1"/>
  </cols>
  <sheetData>
    <row r="1" ht="15">
      <c r="A1" s="67" t="s">
        <v>621</v>
      </c>
    </row>
    <row r="2" spans="1:9" ht="15">
      <c r="A2" s="170"/>
      <c r="B2" s="229"/>
      <c r="C2" s="229"/>
      <c r="D2" s="229"/>
      <c r="E2" s="229"/>
      <c r="F2" s="229"/>
      <c r="G2" s="409" t="s">
        <v>437</v>
      </c>
      <c r="H2" s="410" t="s">
        <v>438</v>
      </c>
      <c r="I2" s="245" t="s">
        <v>365</v>
      </c>
    </row>
    <row r="3" spans="1:9" ht="15">
      <c r="A3" s="170"/>
      <c r="B3" s="229"/>
      <c r="C3" s="229"/>
      <c r="D3" s="229"/>
      <c r="E3" s="229"/>
      <c r="F3" s="229"/>
      <c r="G3" s="409"/>
      <c r="H3" s="410"/>
      <c r="I3" s="245" t="s">
        <v>371</v>
      </c>
    </row>
    <row r="4" spans="1:9" ht="15">
      <c r="A4" s="122"/>
      <c r="B4" s="245" t="s">
        <v>366</v>
      </c>
      <c r="C4" s="245" t="s">
        <v>367</v>
      </c>
      <c r="D4" s="245" t="s">
        <v>368</v>
      </c>
      <c r="E4" s="245" t="s">
        <v>369</v>
      </c>
      <c r="F4" s="245" t="s">
        <v>370</v>
      </c>
      <c r="G4" s="409"/>
      <c r="H4" s="410"/>
      <c r="I4" s="151"/>
    </row>
    <row r="5" spans="1:10" ht="15">
      <c r="A5" s="317" t="s">
        <v>653</v>
      </c>
      <c r="B5" s="276">
        <v>6709183</v>
      </c>
      <c r="C5" s="276">
        <v>3137871</v>
      </c>
      <c r="D5" s="276">
        <v>3571312</v>
      </c>
      <c r="E5" s="276">
        <v>1573206</v>
      </c>
      <c r="F5" s="276">
        <v>5135977</v>
      </c>
      <c r="G5" s="276">
        <v>3578228</v>
      </c>
      <c r="H5" s="276">
        <v>3130955</v>
      </c>
      <c r="I5" s="276">
        <v>6709183</v>
      </c>
      <c r="J5" s="1"/>
    </row>
    <row r="6" spans="1:9" ht="15">
      <c r="A6" s="317"/>
      <c r="B6" s="276"/>
      <c r="C6" s="276"/>
      <c r="D6" s="276"/>
      <c r="E6" s="276"/>
      <c r="F6" s="276"/>
      <c r="G6" s="276"/>
      <c r="H6" s="276"/>
      <c r="I6" s="276"/>
    </row>
    <row r="7" spans="1:10" ht="15">
      <c r="A7" s="317" t="s">
        <v>14</v>
      </c>
      <c r="B7" s="276">
        <v>3625529</v>
      </c>
      <c r="C7" s="276">
        <v>1967489</v>
      </c>
      <c r="D7" s="276">
        <v>1658040</v>
      </c>
      <c r="E7" s="276">
        <v>1014798</v>
      </c>
      <c r="F7" s="276">
        <v>2610731</v>
      </c>
      <c r="G7" s="276">
        <v>1812243</v>
      </c>
      <c r="H7" s="276">
        <v>1813286</v>
      </c>
      <c r="I7" s="276">
        <v>5391515</v>
      </c>
      <c r="J7" s="1"/>
    </row>
    <row r="8" spans="1:10" ht="15">
      <c r="A8" s="317" t="s">
        <v>654</v>
      </c>
      <c r="B8" s="14">
        <v>3018532</v>
      </c>
      <c r="C8" s="14">
        <v>1651072</v>
      </c>
      <c r="D8" s="14">
        <v>1367460</v>
      </c>
      <c r="E8" s="14">
        <v>831537</v>
      </c>
      <c r="F8" s="14">
        <v>2186995</v>
      </c>
      <c r="G8" s="14">
        <v>1447220</v>
      </c>
      <c r="H8" s="14">
        <v>1571312</v>
      </c>
      <c r="I8" s="276">
        <v>5149541</v>
      </c>
      <c r="J8" s="112"/>
    </row>
    <row r="9" spans="1:11" ht="15">
      <c r="A9" s="317" t="s">
        <v>655</v>
      </c>
      <c r="B9" s="14">
        <v>606997</v>
      </c>
      <c r="C9" s="14">
        <v>316417</v>
      </c>
      <c r="D9" s="14">
        <v>290580</v>
      </c>
      <c r="E9" s="14">
        <v>183261</v>
      </c>
      <c r="F9" s="14">
        <v>423736</v>
      </c>
      <c r="G9" s="14">
        <v>365023</v>
      </c>
      <c r="H9" s="14">
        <v>241974</v>
      </c>
      <c r="I9" s="276">
        <v>241974</v>
      </c>
      <c r="K9" s="40"/>
    </row>
    <row r="10" spans="1:10" ht="15">
      <c r="A10" s="317" t="s">
        <v>17</v>
      </c>
      <c r="B10" s="14">
        <v>3083654</v>
      </c>
      <c r="C10" s="14">
        <v>1170383</v>
      </c>
      <c r="D10" s="14">
        <v>1913271</v>
      </c>
      <c r="E10" s="14">
        <v>558409</v>
      </c>
      <c r="F10" s="14">
        <v>2525245</v>
      </c>
      <c r="G10" s="14">
        <v>1765986</v>
      </c>
      <c r="H10" s="14">
        <v>1317668</v>
      </c>
      <c r="I10" s="276">
        <v>1579206.76038845</v>
      </c>
      <c r="J10" s="1"/>
    </row>
    <row r="11" spans="1:10" ht="15">
      <c r="A11" s="317"/>
      <c r="B11" s="314"/>
      <c r="C11" s="314"/>
      <c r="D11" s="314"/>
      <c r="E11" s="314"/>
      <c r="F11" s="314"/>
      <c r="G11" s="314"/>
      <c r="H11" s="315"/>
      <c r="I11" s="313"/>
      <c r="J11" s="236"/>
    </row>
    <row r="12" spans="1:10" ht="15">
      <c r="A12" s="317" t="s">
        <v>656</v>
      </c>
      <c r="B12" s="14">
        <v>2925667</v>
      </c>
      <c r="C12" s="14">
        <v>1268647</v>
      </c>
      <c r="D12" s="14">
        <v>1657021</v>
      </c>
      <c r="E12" s="14">
        <v>533124</v>
      </c>
      <c r="F12" s="14">
        <v>2392542</v>
      </c>
      <c r="G12" s="14">
        <v>2059232</v>
      </c>
      <c r="H12" s="14">
        <v>866434</v>
      </c>
      <c r="I12" s="313" t="s">
        <v>416</v>
      </c>
      <c r="J12" s="1"/>
    </row>
    <row r="13" spans="1:10" ht="15">
      <c r="A13" s="317" t="s">
        <v>655</v>
      </c>
      <c r="B13" s="14">
        <v>606997</v>
      </c>
      <c r="C13" s="14">
        <v>316417</v>
      </c>
      <c r="D13" s="14">
        <v>290580</v>
      </c>
      <c r="E13" s="14">
        <v>183261</v>
      </c>
      <c r="F13" s="14">
        <v>423736</v>
      </c>
      <c r="G13" s="14">
        <v>365023</v>
      </c>
      <c r="H13" s="14">
        <v>241974</v>
      </c>
      <c r="I13" s="313" t="s">
        <v>416</v>
      </c>
      <c r="J13" s="237"/>
    </row>
    <row r="14" spans="1:10" ht="15">
      <c r="A14" s="317" t="s">
        <v>657</v>
      </c>
      <c r="B14" s="14">
        <v>903787</v>
      </c>
      <c r="C14" s="14">
        <v>431751</v>
      </c>
      <c r="D14" s="14">
        <v>472036</v>
      </c>
      <c r="E14" s="14">
        <v>108836</v>
      </c>
      <c r="F14" s="14">
        <v>794950</v>
      </c>
      <c r="G14" s="14">
        <v>625083</v>
      </c>
      <c r="H14" s="14">
        <v>278703</v>
      </c>
      <c r="I14" s="313" t="s">
        <v>416</v>
      </c>
      <c r="J14" s="364"/>
    </row>
    <row r="15" spans="1:9" ht="15">
      <c r="A15" s="317" t="s">
        <v>658</v>
      </c>
      <c r="B15" s="273">
        <v>1414883</v>
      </c>
      <c r="C15" s="273">
        <v>520479</v>
      </c>
      <c r="D15" s="273">
        <v>894405</v>
      </c>
      <c r="E15" s="273">
        <v>241027</v>
      </c>
      <c r="F15" s="273">
        <v>1173856</v>
      </c>
      <c r="G15" s="273">
        <v>1069126</v>
      </c>
      <c r="H15" s="273">
        <v>345757</v>
      </c>
      <c r="I15" s="313" t="s">
        <v>416</v>
      </c>
    </row>
    <row r="16" spans="1:8" ht="15" customHeight="1">
      <c r="A16" s="317"/>
      <c r="B16" s="217"/>
      <c r="C16" s="217"/>
      <c r="D16" s="217"/>
      <c r="E16" s="217"/>
      <c r="F16" s="217"/>
      <c r="G16" s="217"/>
      <c r="H16" s="217"/>
    </row>
    <row r="17" spans="1:9" ht="15">
      <c r="A17" s="317" t="s">
        <v>11</v>
      </c>
      <c r="B17" s="247">
        <v>0.540383083901572</v>
      </c>
      <c r="C17" s="247">
        <v>0.6270139849598662</v>
      </c>
      <c r="D17" s="247">
        <v>0.46426635365378327</v>
      </c>
      <c r="E17" s="247">
        <v>0.6450509342069634</v>
      </c>
      <c r="F17" s="247">
        <v>0.5083221751187749</v>
      </c>
      <c r="G17" s="247">
        <v>0.5064638139324827</v>
      </c>
      <c r="H17" s="247">
        <v>0.5791478957698211</v>
      </c>
      <c r="I17" s="248">
        <v>0.8036023164072287</v>
      </c>
    </row>
    <row r="18" spans="1:9" ht="15">
      <c r="A18" s="317" t="s">
        <v>659</v>
      </c>
      <c r="B18" s="247">
        <v>0.44991051816592276</v>
      </c>
      <c r="C18" s="247">
        <v>0.5261758689251407</v>
      </c>
      <c r="D18" s="247">
        <v>0.3829012978983634</v>
      </c>
      <c r="E18" s="247">
        <v>0.5285620573529468</v>
      </c>
      <c r="F18" s="247">
        <v>0.42581869038743747</v>
      </c>
      <c r="G18" s="247">
        <v>0.4044515888870133</v>
      </c>
      <c r="H18" s="247">
        <v>0.5018634889354845</v>
      </c>
      <c r="I18" s="248">
        <v>0.7675362260948911</v>
      </c>
    </row>
    <row r="19" spans="1:8" ht="15">
      <c r="A19" s="317" t="s">
        <v>652</v>
      </c>
      <c r="B19" s="247">
        <v>0.29941276090497</v>
      </c>
      <c r="C19" s="247">
        <v>0.26149737867276535</v>
      </c>
      <c r="D19" s="247">
        <v>0.34519181548271977</v>
      </c>
      <c r="E19" s="247">
        <v>0.1308853364312111</v>
      </c>
      <c r="F19" s="247">
        <v>0.3634896284627994</v>
      </c>
      <c r="G19" s="247">
        <v>0.4319198186868617</v>
      </c>
      <c r="H19" s="247">
        <v>0.17736961214577374</v>
      </c>
    </row>
    <row r="20" spans="1:9" ht="15">
      <c r="A20" s="317" t="s">
        <v>660</v>
      </c>
      <c r="B20" s="247">
        <v>0.16742301606193194</v>
      </c>
      <c r="C20" s="247">
        <v>0.16082275428223486</v>
      </c>
      <c r="D20" s="247">
        <v>0.1752551205037273</v>
      </c>
      <c r="E20" s="247">
        <v>0.18058864916958842</v>
      </c>
      <c r="F20" s="247">
        <v>0.16230549987723744</v>
      </c>
      <c r="G20" s="247">
        <v>0.20142056004630726</v>
      </c>
      <c r="H20" s="247">
        <v>0.13344502742534822</v>
      </c>
      <c r="I20" s="248">
        <v>0.04488052059578801</v>
      </c>
    </row>
    <row r="21" spans="1:8" ht="30">
      <c r="A21" s="246" t="s">
        <v>661</v>
      </c>
      <c r="B21" s="247">
        <v>0.4167071894887615</v>
      </c>
      <c r="C21" s="247">
        <v>0.38026540427926153</v>
      </c>
      <c r="D21" s="247">
        <v>0.4599503027671226</v>
      </c>
      <c r="E21" s="247">
        <v>0.28783757949858</v>
      </c>
      <c r="F21" s="247">
        <v>0.4667987624921909</v>
      </c>
      <c r="G21" s="247">
        <v>0.5463428469581618</v>
      </c>
      <c r="H21" s="247">
        <v>0.2871455468139058</v>
      </c>
    </row>
    <row r="22" spans="1:9" ht="15" customHeight="1">
      <c r="A22" s="246" t="s">
        <v>662</v>
      </c>
      <c r="B22" s="247">
        <v>0.4011338755641404</v>
      </c>
      <c r="C22" s="247">
        <v>0.33637731675005467</v>
      </c>
      <c r="D22" s="247">
        <v>0.4642548615151355</v>
      </c>
      <c r="E22" s="247">
        <v>0.33785599108155995</v>
      </c>
      <c r="F22" s="247">
        <v>0.42213113346317577</v>
      </c>
      <c r="G22" s="247">
        <v>0.49773180734574435</v>
      </c>
      <c r="H22" s="247">
        <v>0.2722182930122281</v>
      </c>
      <c r="I22" t="s">
        <v>416</v>
      </c>
    </row>
    <row r="23" spans="1:10" ht="30">
      <c r="A23" s="246" t="s">
        <v>663</v>
      </c>
      <c r="B23" s="247">
        <v>0.5804420352939402</v>
      </c>
      <c r="C23" s="247">
        <v>0.5099129088477022</v>
      </c>
      <c r="D23" s="247">
        <v>0.649189698504767</v>
      </c>
      <c r="E23" s="247">
        <v>0.4245209324547608</v>
      </c>
      <c r="F23" s="247">
        <v>0.632180473060865</v>
      </c>
      <c r="G23" s="247">
        <v>0.7146713940491481</v>
      </c>
      <c r="H23" s="247">
        <v>0.4013046521074383</v>
      </c>
      <c r="I23" s="249" t="s">
        <v>416</v>
      </c>
      <c r="J23" s="312"/>
    </row>
    <row r="24" spans="1:8" ht="15" customHeight="1">
      <c r="A24" s="317"/>
      <c r="B24" s="217"/>
      <c r="C24" s="217"/>
      <c r="D24" s="217"/>
      <c r="E24" s="217"/>
      <c r="F24" s="217"/>
      <c r="G24" s="217"/>
      <c r="H24" s="217"/>
    </row>
    <row r="25" spans="1:9" ht="15" customHeight="1">
      <c r="A25" s="317" t="s">
        <v>372</v>
      </c>
      <c r="B25" s="247">
        <v>0.20960229899235888</v>
      </c>
      <c r="C25" s="247">
        <v>0.19020313011833148</v>
      </c>
      <c r="D25" s="247">
        <v>0.23126497754821898</v>
      </c>
      <c r="E25" s="247">
        <v>0.21048744757279605</v>
      </c>
      <c r="F25" s="247">
        <v>0.2092151425860436</v>
      </c>
      <c r="G25" s="247">
        <v>0.2624530643844128</v>
      </c>
      <c r="H25" s="247">
        <v>0.16949434714521705</v>
      </c>
      <c r="I25" s="248">
        <v>0.07071266518703535</v>
      </c>
    </row>
    <row r="26" spans="1:9" ht="15">
      <c r="A26" s="317" t="s">
        <v>664</v>
      </c>
      <c r="B26" s="316">
        <v>20800</v>
      </c>
      <c r="C26" s="316">
        <v>26000</v>
      </c>
      <c r="D26" s="316">
        <v>18200</v>
      </c>
      <c r="E26" s="358">
        <v>40000</v>
      </c>
      <c r="F26" s="316">
        <v>18200</v>
      </c>
      <c r="G26" s="316">
        <v>18200</v>
      </c>
      <c r="H26" s="316">
        <v>30000</v>
      </c>
      <c r="I26" s="249"/>
    </row>
    <row r="27" spans="1:9" ht="15">
      <c r="A27" s="139"/>
      <c r="B27" s="36"/>
      <c r="C27" s="36"/>
      <c r="D27" s="36"/>
      <c r="E27" s="36"/>
      <c r="F27" s="36"/>
      <c r="G27" s="36"/>
      <c r="H27" s="36"/>
      <c r="I27" s="36"/>
    </row>
    <row r="28" ht="14.25" customHeight="1"/>
  </sheetData>
  <sheetProtection/>
  <mergeCells count="2">
    <mergeCell ref="G2:G4"/>
    <mergeCell ref="H2:H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K54"/>
  <sheetViews>
    <sheetView view="pageBreakPreview" zoomScaleSheetLayoutView="100" zoomScalePageLayoutView="0" workbookViewId="0" topLeftCell="A22">
      <selection activeCell="E34" sqref="E34"/>
    </sheetView>
  </sheetViews>
  <sheetFormatPr defaultColWidth="9.140625" defaultRowHeight="15"/>
  <cols>
    <col min="1" max="1" width="51.28125" style="0" customWidth="1"/>
    <col min="2" max="2" width="11.140625" style="0" customWidth="1"/>
    <col min="3" max="3" width="11.421875" style="0" customWidth="1"/>
    <col min="4" max="4" width="10.7109375" style="0" customWidth="1"/>
    <col min="5" max="6" width="11.00390625" style="0" customWidth="1"/>
    <col min="7" max="7" width="10.8515625" style="0" customWidth="1"/>
    <col min="8" max="8" width="10.7109375" style="0" customWidth="1"/>
  </cols>
  <sheetData>
    <row r="1" spans="1:8" ht="15.75">
      <c r="A1" s="98" t="s">
        <v>635</v>
      </c>
      <c r="B1" s="37"/>
      <c r="C1" s="37"/>
      <c r="D1" s="37"/>
      <c r="E1" s="37"/>
      <c r="F1" s="37"/>
      <c r="G1" s="37"/>
      <c r="H1" s="37"/>
    </row>
    <row r="2" spans="1:8" ht="15">
      <c r="A2" s="190"/>
      <c r="B2" s="444" t="s">
        <v>9</v>
      </c>
      <c r="C2" s="444"/>
      <c r="D2" s="444"/>
      <c r="E2" s="444" t="s">
        <v>49</v>
      </c>
      <c r="F2" s="444"/>
      <c r="G2" s="444" t="s">
        <v>50</v>
      </c>
      <c r="H2" s="444"/>
    </row>
    <row r="3" spans="1:8" ht="27.75" customHeight="1">
      <c r="A3" s="190"/>
      <c r="B3" s="444" t="s">
        <v>406</v>
      </c>
      <c r="C3" s="444"/>
      <c r="D3" s="444"/>
      <c r="E3" s="445" t="s">
        <v>406</v>
      </c>
      <c r="F3" s="445"/>
      <c r="G3" s="444" t="s">
        <v>406</v>
      </c>
      <c r="H3" s="444"/>
    </row>
    <row r="4" spans="1:8" ht="30">
      <c r="A4" s="190"/>
      <c r="B4" s="191" t="s">
        <v>9</v>
      </c>
      <c r="C4" s="191" t="s">
        <v>407</v>
      </c>
      <c r="D4" s="191" t="s">
        <v>159</v>
      </c>
      <c r="E4" s="191" t="s">
        <v>407</v>
      </c>
      <c r="F4" s="191" t="s">
        <v>159</v>
      </c>
      <c r="G4" s="191" t="s">
        <v>407</v>
      </c>
      <c r="H4" s="191" t="s">
        <v>159</v>
      </c>
    </row>
    <row r="5" spans="1:8" ht="15">
      <c r="A5" s="142" t="s">
        <v>9</v>
      </c>
      <c r="B5" s="121">
        <v>2837503</v>
      </c>
      <c r="C5" s="121">
        <v>2354870</v>
      </c>
      <c r="D5" s="121">
        <v>482633</v>
      </c>
      <c r="E5" s="121">
        <v>1265386</v>
      </c>
      <c r="F5" s="121">
        <v>311098</v>
      </c>
      <c r="G5" s="121">
        <v>1089484</v>
      </c>
      <c r="H5" s="121">
        <v>171535</v>
      </c>
    </row>
    <row r="6" spans="1:8" ht="15">
      <c r="A6" s="37" t="s">
        <v>25</v>
      </c>
      <c r="B6" s="121">
        <v>1375479</v>
      </c>
      <c r="C6" s="121">
        <v>1311476</v>
      </c>
      <c r="D6" s="121">
        <v>64004</v>
      </c>
      <c r="E6" s="121">
        <v>578798</v>
      </c>
      <c r="F6" s="121">
        <v>39298</v>
      </c>
      <c r="G6" s="121">
        <v>732678</v>
      </c>
      <c r="H6" s="121">
        <v>24705</v>
      </c>
    </row>
    <row r="7" spans="1:8" ht="15">
      <c r="A7" s="37" t="s">
        <v>26</v>
      </c>
      <c r="B7" s="121">
        <v>40277</v>
      </c>
      <c r="C7" s="121">
        <v>23288</v>
      </c>
      <c r="D7" s="121">
        <v>16989</v>
      </c>
      <c r="E7" s="121">
        <v>21284</v>
      </c>
      <c r="F7" s="121">
        <v>15165</v>
      </c>
      <c r="G7" s="121">
        <v>2004</v>
      </c>
      <c r="H7" s="121">
        <v>1824</v>
      </c>
    </row>
    <row r="8" spans="1:8" ht="15">
      <c r="A8" s="37" t="s">
        <v>28</v>
      </c>
      <c r="B8" s="121">
        <v>137201</v>
      </c>
      <c r="C8" s="121">
        <v>116819</v>
      </c>
      <c r="D8" s="121">
        <v>20382</v>
      </c>
      <c r="E8" s="121">
        <v>66385</v>
      </c>
      <c r="F8" s="121">
        <v>12672</v>
      </c>
      <c r="G8" s="121">
        <v>50434</v>
      </c>
      <c r="H8" s="121">
        <v>7710</v>
      </c>
    </row>
    <row r="9" spans="1:8" ht="15">
      <c r="A9" s="37" t="s">
        <v>29</v>
      </c>
      <c r="B9" s="121">
        <v>9437</v>
      </c>
      <c r="C9" s="121">
        <v>5072</v>
      </c>
      <c r="D9" s="121">
        <v>4365</v>
      </c>
      <c r="E9" s="121">
        <v>5072</v>
      </c>
      <c r="F9" s="121">
        <v>3845</v>
      </c>
      <c r="G9" s="121">
        <v>0</v>
      </c>
      <c r="H9" s="121">
        <v>520</v>
      </c>
    </row>
    <row r="10" spans="1:8" ht="15">
      <c r="A10" s="37" t="s">
        <v>30</v>
      </c>
      <c r="B10" s="121">
        <v>7519</v>
      </c>
      <c r="C10" s="121">
        <v>4758</v>
      </c>
      <c r="D10" s="121">
        <v>2760</v>
      </c>
      <c r="E10" s="121">
        <v>2605</v>
      </c>
      <c r="F10" s="121">
        <v>1920</v>
      </c>
      <c r="G10" s="121">
        <v>2153</v>
      </c>
      <c r="H10" s="121">
        <v>840</v>
      </c>
    </row>
    <row r="11" spans="1:8" ht="15">
      <c r="A11" s="37" t="s">
        <v>31</v>
      </c>
      <c r="B11" s="121">
        <v>239016</v>
      </c>
      <c r="C11" s="121">
        <v>202812</v>
      </c>
      <c r="D11" s="121">
        <v>36203</v>
      </c>
      <c r="E11" s="121">
        <v>171580</v>
      </c>
      <c r="F11" s="121">
        <v>23327</v>
      </c>
      <c r="G11" s="121">
        <v>31232</v>
      </c>
      <c r="H11" s="121">
        <v>12877</v>
      </c>
    </row>
    <row r="12" spans="1:8" ht="15">
      <c r="A12" s="37" t="s">
        <v>32</v>
      </c>
      <c r="B12" s="121">
        <v>448852</v>
      </c>
      <c r="C12" s="121">
        <v>395788</v>
      </c>
      <c r="D12" s="121">
        <v>53063</v>
      </c>
      <c r="E12" s="121">
        <v>199596</v>
      </c>
      <c r="F12" s="121">
        <v>33662</v>
      </c>
      <c r="G12" s="121">
        <v>196193</v>
      </c>
      <c r="H12" s="121">
        <v>19401</v>
      </c>
    </row>
    <row r="13" spans="1:8" ht="15">
      <c r="A13" s="37" t="s">
        <v>33</v>
      </c>
      <c r="B13" s="121">
        <v>130971</v>
      </c>
      <c r="C13" s="121">
        <v>116836</v>
      </c>
      <c r="D13" s="121">
        <v>14135</v>
      </c>
      <c r="E13" s="121">
        <v>111592</v>
      </c>
      <c r="F13" s="121">
        <v>11461</v>
      </c>
      <c r="G13" s="121">
        <v>5244</v>
      </c>
      <c r="H13" s="121">
        <v>2674</v>
      </c>
    </row>
    <row r="14" spans="1:8" ht="15">
      <c r="A14" s="37" t="s">
        <v>34</v>
      </c>
      <c r="B14" s="121">
        <v>39546</v>
      </c>
      <c r="C14" s="121">
        <v>23485</v>
      </c>
      <c r="D14" s="121">
        <v>16061</v>
      </c>
      <c r="E14" s="121">
        <v>11258</v>
      </c>
      <c r="F14" s="121">
        <v>9725</v>
      </c>
      <c r="G14" s="121">
        <v>12227</v>
      </c>
      <c r="H14" s="121">
        <v>6337</v>
      </c>
    </row>
    <row r="15" spans="1:8" ht="15">
      <c r="A15" s="37" t="s">
        <v>35</v>
      </c>
      <c r="B15" s="121">
        <v>8138</v>
      </c>
      <c r="C15" s="121">
        <v>3495</v>
      </c>
      <c r="D15" s="121">
        <v>4643</v>
      </c>
      <c r="E15" s="121">
        <v>1368</v>
      </c>
      <c r="F15" s="121">
        <v>3458</v>
      </c>
      <c r="G15" s="121">
        <v>2127</v>
      </c>
      <c r="H15" s="121">
        <v>1185</v>
      </c>
    </row>
    <row r="16" spans="1:8" ht="15">
      <c r="A16" s="37" t="s">
        <v>36</v>
      </c>
      <c r="B16" s="121">
        <v>23564</v>
      </c>
      <c r="C16" s="121">
        <v>1354</v>
      </c>
      <c r="D16" s="121">
        <v>22210</v>
      </c>
      <c r="E16" s="121">
        <v>1004</v>
      </c>
      <c r="F16" s="121">
        <v>11400</v>
      </c>
      <c r="G16" s="121">
        <v>350</v>
      </c>
      <c r="H16" s="121">
        <v>10810</v>
      </c>
    </row>
    <row r="17" spans="1:8" ht="15">
      <c r="A17" s="37" t="s">
        <v>37</v>
      </c>
      <c r="B17" s="37">
        <v>3449</v>
      </c>
      <c r="C17" s="37">
        <v>2563</v>
      </c>
      <c r="D17" s="37">
        <v>886</v>
      </c>
      <c r="E17" s="121">
        <v>1555</v>
      </c>
      <c r="F17" s="121">
        <v>571</v>
      </c>
      <c r="G17" s="37">
        <v>1008</v>
      </c>
      <c r="H17" s="37">
        <v>314</v>
      </c>
    </row>
    <row r="18" spans="1:8" ht="15">
      <c r="A18" s="37" t="s">
        <v>0</v>
      </c>
      <c r="B18" s="121">
        <v>20669</v>
      </c>
      <c r="C18" s="121">
        <v>7168</v>
      </c>
      <c r="D18" s="121">
        <v>13501</v>
      </c>
      <c r="E18" s="121">
        <v>6575</v>
      </c>
      <c r="F18" s="121">
        <v>8938</v>
      </c>
      <c r="G18" s="121">
        <v>593</v>
      </c>
      <c r="H18" s="121">
        <v>4563</v>
      </c>
    </row>
    <row r="19" spans="1:8" ht="15">
      <c r="A19" s="37" t="s">
        <v>1</v>
      </c>
      <c r="B19" s="121">
        <v>44890</v>
      </c>
      <c r="C19" s="121">
        <v>15233</v>
      </c>
      <c r="D19" s="121">
        <v>29657</v>
      </c>
      <c r="E19" s="121">
        <v>11021</v>
      </c>
      <c r="F19" s="121">
        <v>22168</v>
      </c>
      <c r="G19" s="121">
        <v>4212</v>
      </c>
      <c r="H19" s="121">
        <v>7489</v>
      </c>
    </row>
    <row r="20" spans="1:8" ht="15">
      <c r="A20" s="37" t="s">
        <v>2</v>
      </c>
      <c r="B20" s="121">
        <v>53091</v>
      </c>
      <c r="C20" s="121">
        <v>13150</v>
      </c>
      <c r="D20" s="121">
        <v>39941</v>
      </c>
      <c r="E20" s="121">
        <v>8030</v>
      </c>
      <c r="F20" s="121">
        <v>31008</v>
      </c>
      <c r="G20" s="121">
        <v>5120</v>
      </c>
      <c r="H20" s="121">
        <v>8933</v>
      </c>
    </row>
    <row r="21" spans="1:8" ht="15">
      <c r="A21" s="37" t="s">
        <v>3</v>
      </c>
      <c r="B21" s="121">
        <v>106087</v>
      </c>
      <c r="C21" s="121">
        <v>19215</v>
      </c>
      <c r="D21" s="121">
        <v>86872</v>
      </c>
      <c r="E21" s="121">
        <v>9930</v>
      </c>
      <c r="F21" s="121">
        <v>52376</v>
      </c>
      <c r="G21" s="121">
        <v>9286</v>
      </c>
      <c r="H21" s="121">
        <v>34496</v>
      </c>
    </row>
    <row r="22" spans="1:8" ht="15">
      <c r="A22" s="37" t="s">
        <v>4</v>
      </c>
      <c r="B22" s="121">
        <v>46251</v>
      </c>
      <c r="C22" s="121">
        <v>7449</v>
      </c>
      <c r="D22" s="121">
        <v>38802</v>
      </c>
      <c r="E22" s="121">
        <v>3955</v>
      </c>
      <c r="F22" s="121">
        <v>19433</v>
      </c>
      <c r="G22" s="121">
        <v>3494</v>
      </c>
      <c r="H22" s="121">
        <v>19369</v>
      </c>
    </row>
    <row r="23" spans="1:8" ht="15">
      <c r="A23" s="37" t="s">
        <v>5</v>
      </c>
      <c r="B23" s="121">
        <v>6427</v>
      </c>
      <c r="C23" s="121">
        <v>4046</v>
      </c>
      <c r="D23" s="121">
        <v>2381</v>
      </c>
      <c r="E23" s="121">
        <v>2477</v>
      </c>
      <c r="F23" s="121">
        <v>1254</v>
      </c>
      <c r="G23" s="121">
        <v>1569</v>
      </c>
      <c r="H23" s="121">
        <v>1127</v>
      </c>
    </row>
    <row r="24" spans="1:8" ht="15">
      <c r="A24" s="37" t="s">
        <v>6</v>
      </c>
      <c r="B24" s="121">
        <v>44275</v>
      </c>
      <c r="C24" s="121">
        <v>33367</v>
      </c>
      <c r="D24" s="121">
        <v>10908</v>
      </c>
      <c r="E24" s="121">
        <v>20322</v>
      </c>
      <c r="F24" s="121">
        <v>6320</v>
      </c>
      <c r="G24" s="121">
        <v>13045</v>
      </c>
      <c r="H24" s="121">
        <v>4588</v>
      </c>
    </row>
    <row r="25" spans="1:8" ht="15">
      <c r="A25" s="37" t="s">
        <v>7</v>
      </c>
      <c r="B25" s="121">
        <v>46716</v>
      </c>
      <c r="C25" s="121">
        <v>46047</v>
      </c>
      <c r="D25" s="37">
        <v>669</v>
      </c>
      <c r="E25" s="121">
        <v>30208</v>
      </c>
      <c r="F25" s="121">
        <v>536</v>
      </c>
      <c r="G25" s="121">
        <v>15839</v>
      </c>
      <c r="H25" s="121">
        <v>133</v>
      </c>
    </row>
    <row r="26" spans="1:8" ht="15">
      <c r="A26" s="37" t="s">
        <v>8</v>
      </c>
      <c r="B26" s="121">
        <v>5649</v>
      </c>
      <c r="C26" s="121">
        <v>1448</v>
      </c>
      <c r="D26" s="121">
        <v>4201</v>
      </c>
      <c r="E26" s="252">
        <v>774</v>
      </c>
      <c r="F26" s="121">
        <v>2561</v>
      </c>
      <c r="G26" s="121">
        <v>674</v>
      </c>
      <c r="H26" s="121">
        <v>1639</v>
      </c>
    </row>
    <row r="27" spans="1:11" ht="9" customHeight="1">
      <c r="A27" s="189"/>
      <c r="B27" s="189"/>
      <c r="C27" s="189"/>
      <c r="D27" s="189"/>
      <c r="E27" s="189"/>
      <c r="F27" s="189"/>
      <c r="G27" s="189"/>
      <c r="H27" s="189"/>
      <c r="I27" s="188"/>
      <c r="J27" s="188"/>
      <c r="K27" s="188"/>
    </row>
    <row r="31" spans="2:3" ht="15">
      <c r="B31" s="75"/>
      <c r="C31" s="75"/>
    </row>
    <row r="32" spans="2:4" ht="15">
      <c r="B32" s="75"/>
      <c r="C32" s="75"/>
      <c r="D32" s="75"/>
    </row>
    <row r="33" spans="2:4" ht="15">
      <c r="B33" s="75"/>
      <c r="C33" s="75"/>
      <c r="D33" s="75"/>
    </row>
    <row r="34" spans="2:4" ht="15">
      <c r="B34" s="75"/>
      <c r="C34" s="75"/>
      <c r="D34" s="75"/>
    </row>
    <row r="35" spans="2:4" ht="15">
      <c r="B35" s="75"/>
      <c r="C35" s="75"/>
      <c r="D35" s="75"/>
    </row>
    <row r="36" spans="2:4" ht="15">
      <c r="B36" s="75"/>
      <c r="C36" s="75"/>
      <c r="D36" s="75"/>
    </row>
    <row r="37" spans="2:4" ht="15">
      <c r="B37" s="75"/>
      <c r="C37" s="75"/>
      <c r="D37" s="75"/>
    </row>
    <row r="38" spans="2:4" ht="15">
      <c r="B38" s="75"/>
      <c r="C38" s="75"/>
      <c r="D38" s="75"/>
    </row>
    <row r="39" spans="2:4" ht="15">
      <c r="B39" s="75"/>
      <c r="C39" s="75"/>
      <c r="D39" s="75"/>
    </row>
    <row r="40" spans="2:4" ht="15">
      <c r="B40" s="75"/>
      <c r="C40" s="75"/>
      <c r="D40" s="75"/>
    </row>
    <row r="41" spans="2:4" ht="15">
      <c r="B41" s="75"/>
      <c r="C41" s="75"/>
      <c r="D41" s="75"/>
    </row>
    <row r="42" spans="2:4" ht="15">
      <c r="B42" s="75"/>
      <c r="C42" s="75"/>
      <c r="D42" s="75"/>
    </row>
    <row r="44" spans="2:4" ht="15">
      <c r="B44" s="75"/>
      <c r="C44" s="75"/>
      <c r="D44" s="75"/>
    </row>
    <row r="45" spans="2:4" ht="15">
      <c r="B45" s="75"/>
      <c r="C45" s="75"/>
      <c r="D45" s="75"/>
    </row>
    <row r="46" spans="2:4" ht="15">
      <c r="B46" s="75"/>
      <c r="C46" s="75"/>
      <c r="D46" s="75"/>
    </row>
    <row r="47" spans="2:4" ht="15">
      <c r="B47" s="75"/>
      <c r="C47" s="75"/>
      <c r="D47" s="75"/>
    </row>
    <row r="48" spans="2:4" ht="15">
      <c r="B48" s="75"/>
      <c r="C48" s="75"/>
      <c r="D48" s="75"/>
    </row>
    <row r="49" spans="2:4" ht="15">
      <c r="B49" s="75"/>
      <c r="C49" s="75"/>
      <c r="D49" s="75"/>
    </row>
    <row r="50" spans="2:4" ht="15">
      <c r="B50" s="75"/>
      <c r="C50" s="75"/>
      <c r="D50" s="75"/>
    </row>
    <row r="51" spans="2:4" ht="15">
      <c r="B51" s="75"/>
      <c r="C51" s="75"/>
      <c r="D51" s="75"/>
    </row>
    <row r="52" spans="2:4" ht="15">
      <c r="B52" s="75"/>
      <c r="C52" s="75"/>
      <c r="D52" s="75"/>
    </row>
    <row r="53" ht="15">
      <c r="D53" s="75"/>
    </row>
    <row r="54" ht="15">
      <c r="D54" s="75"/>
    </row>
  </sheetData>
  <sheetProtection/>
  <mergeCells count="6">
    <mergeCell ref="E2:F2"/>
    <mergeCell ref="G2:H2"/>
    <mergeCell ref="G3:H3"/>
    <mergeCell ref="B2:D2"/>
    <mergeCell ref="B3:D3"/>
    <mergeCell ref="E3:F3"/>
  </mergeCells>
  <printOptions/>
  <pageMargins left="0.7" right="0.7" top="0.75" bottom="0.75" header="0.3" footer="0.3"/>
  <pageSetup horizontalDpi="600" verticalDpi="600" orientation="landscape" scale="67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view="pageBreakPreview" zoomScaleSheetLayoutView="100" zoomScalePageLayoutView="0" workbookViewId="0" topLeftCell="A13">
      <selection activeCell="L25" sqref="L25"/>
    </sheetView>
  </sheetViews>
  <sheetFormatPr defaultColWidth="11.421875" defaultRowHeight="15"/>
  <cols>
    <col min="1" max="1" width="55.00390625" style="0" customWidth="1"/>
    <col min="2" max="8" width="10.57421875" style="0" customWidth="1"/>
  </cols>
  <sheetData>
    <row r="1" ht="15">
      <c r="A1" s="99" t="s">
        <v>636</v>
      </c>
    </row>
    <row r="2" spans="1:10" ht="15">
      <c r="A2" s="56"/>
      <c r="B2" s="446" t="s">
        <v>80</v>
      </c>
      <c r="C2" s="446"/>
      <c r="D2" s="446"/>
      <c r="E2" s="446" t="s">
        <v>52</v>
      </c>
      <c r="F2" s="447"/>
      <c r="G2" s="446" t="s">
        <v>51</v>
      </c>
      <c r="H2" s="447"/>
      <c r="I2" s="42"/>
      <c r="J2" s="42"/>
    </row>
    <row r="3" spans="1:8" ht="15">
      <c r="A3" s="35"/>
      <c r="B3" s="184" t="s">
        <v>9</v>
      </c>
      <c r="C3" s="184" t="s">
        <v>49</v>
      </c>
      <c r="D3" s="184" t="s">
        <v>50</v>
      </c>
      <c r="E3" s="184" t="s">
        <v>49</v>
      </c>
      <c r="F3" s="184" t="s">
        <v>50</v>
      </c>
      <c r="G3" s="184" t="s">
        <v>49</v>
      </c>
      <c r="H3" s="184" t="s">
        <v>50</v>
      </c>
    </row>
    <row r="4" spans="1:8" ht="15">
      <c r="A4" t="s">
        <v>21</v>
      </c>
      <c r="B4" s="284">
        <v>39.1</v>
      </c>
      <c r="C4" s="284">
        <v>42.1</v>
      </c>
      <c r="D4" s="284">
        <v>35.5</v>
      </c>
      <c r="E4" s="284">
        <v>50.5</v>
      </c>
      <c r="F4" s="284">
        <v>34.8</v>
      </c>
      <c r="G4" s="284">
        <v>31</v>
      </c>
      <c r="H4" s="284">
        <v>46.6</v>
      </c>
    </row>
    <row r="5" spans="2:8" ht="16.5" customHeight="1">
      <c r="B5" s="285"/>
      <c r="C5" s="285"/>
      <c r="D5" s="285"/>
      <c r="E5" s="285"/>
      <c r="F5" s="285"/>
      <c r="G5" s="285"/>
      <c r="H5" s="285"/>
    </row>
    <row r="6" spans="1:8" ht="15">
      <c r="A6" t="s">
        <v>25</v>
      </c>
      <c r="B6" s="284">
        <v>30.1</v>
      </c>
      <c r="C6" s="284">
        <v>32.7</v>
      </c>
      <c r="D6" s="284">
        <v>27.9</v>
      </c>
      <c r="E6" s="284">
        <v>36.2</v>
      </c>
      <c r="F6" s="284">
        <v>29.7</v>
      </c>
      <c r="G6" s="284">
        <v>28.2</v>
      </c>
      <c r="H6" s="284">
        <v>34</v>
      </c>
    </row>
    <row r="7" spans="1:8" ht="15">
      <c r="A7" t="s">
        <v>26</v>
      </c>
      <c r="B7" s="284">
        <v>41.8</v>
      </c>
      <c r="C7" s="284">
        <v>41.7</v>
      </c>
      <c r="D7" s="284">
        <v>42.9</v>
      </c>
      <c r="E7" s="284">
        <v>36.7</v>
      </c>
      <c r="F7" s="284">
        <v>42.1</v>
      </c>
      <c r="G7" s="284">
        <v>37.4</v>
      </c>
      <c r="H7" s="284">
        <v>45</v>
      </c>
    </row>
    <row r="8" spans="1:8" ht="15">
      <c r="A8" t="s">
        <v>28</v>
      </c>
      <c r="B8" s="284">
        <v>41</v>
      </c>
      <c r="C8" s="284">
        <v>45.4</v>
      </c>
      <c r="D8" s="284">
        <v>35.2</v>
      </c>
      <c r="E8" s="284">
        <v>47.9</v>
      </c>
      <c r="F8" s="284">
        <v>37.4</v>
      </c>
      <c r="G8" s="284">
        <v>32.6</v>
      </c>
      <c r="H8" s="284">
        <v>47.3</v>
      </c>
    </row>
    <row r="9" spans="1:8" ht="15">
      <c r="A9" t="s">
        <v>29</v>
      </c>
      <c r="B9" s="284">
        <v>46</v>
      </c>
      <c r="C9" s="284">
        <v>45.8</v>
      </c>
      <c r="D9" s="284">
        <v>49.5</v>
      </c>
      <c r="E9" s="284">
        <v>45.3</v>
      </c>
      <c r="F9" s="284">
        <v>46.6</v>
      </c>
      <c r="G9" s="284">
        <v>48.8</v>
      </c>
      <c r="H9" s="284">
        <v>44.5</v>
      </c>
    </row>
    <row r="10" spans="1:8" ht="15">
      <c r="A10" t="s">
        <v>30</v>
      </c>
      <c r="B10" s="284">
        <v>42.5</v>
      </c>
      <c r="C10" s="284">
        <v>37.5</v>
      </c>
      <c r="D10" s="284">
        <v>50.7</v>
      </c>
      <c r="E10" s="284">
        <v>45.9</v>
      </c>
      <c r="F10" s="284">
        <v>40.9</v>
      </c>
      <c r="G10" s="284">
        <v>38.8</v>
      </c>
      <c r="H10" s="284">
        <v>44.8</v>
      </c>
    </row>
    <row r="11" spans="1:8" ht="15">
      <c r="A11" t="s">
        <v>31</v>
      </c>
      <c r="B11" s="284">
        <v>41.8</v>
      </c>
      <c r="C11" s="284">
        <v>42.9</v>
      </c>
      <c r="D11" s="284">
        <v>37</v>
      </c>
      <c r="E11" s="284">
        <v>45.1</v>
      </c>
      <c r="F11" s="284">
        <v>40.5</v>
      </c>
      <c r="G11" s="284">
        <v>37.3</v>
      </c>
      <c r="H11" s="284">
        <v>45.5</v>
      </c>
    </row>
    <row r="12" spans="1:8" ht="15">
      <c r="A12" t="s">
        <v>32</v>
      </c>
      <c r="B12" s="284">
        <v>43.2</v>
      </c>
      <c r="C12" s="284">
        <v>46</v>
      </c>
      <c r="D12" s="284">
        <v>40.2</v>
      </c>
      <c r="E12" s="284">
        <v>50.7</v>
      </c>
      <c r="F12" s="284">
        <v>38.1</v>
      </c>
      <c r="G12" s="284">
        <v>32.8</v>
      </c>
      <c r="H12" s="284">
        <v>50.1</v>
      </c>
    </row>
    <row r="13" spans="1:8" ht="15">
      <c r="A13" t="s">
        <v>33</v>
      </c>
      <c r="B13" s="284">
        <v>50.2</v>
      </c>
      <c r="C13" s="284">
        <v>50.2</v>
      </c>
      <c r="D13" s="284">
        <v>49.5</v>
      </c>
      <c r="E13" s="284">
        <v>56</v>
      </c>
      <c r="F13" s="284">
        <v>44.9</v>
      </c>
      <c r="G13" s="284">
        <v>35.9</v>
      </c>
      <c r="H13" s="284">
        <v>55.4</v>
      </c>
    </row>
    <row r="14" spans="1:8" ht="15">
      <c r="A14" t="s">
        <v>34</v>
      </c>
      <c r="B14" s="284">
        <v>54.4</v>
      </c>
      <c r="C14" s="284">
        <v>54.4</v>
      </c>
      <c r="D14" s="284">
        <v>54.4</v>
      </c>
      <c r="E14" s="284">
        <v>55.8</v>
      </c>
      <c r="F14" s="284">
        <v>51.2</v>
      </c>
      <c r="G14" s="284">
        <v>29</v>
      </c>
      <c r="H14" s="284">
        <v>59.5</v>
      </c>
    </row>
    <row r="15" spans="1:8" ht="15">
      <c r="A15" t="s">
        <v>35</v>
      </c>
      <c r="B15" s="284">
        <v>52.1</v>
      </c>
      <c r="C15" s="284">
        <v>49</v>
      </c>
      <c r="D15" s="284">
        <v>56.5</v>
      </c>
      <c r="E15" s="284">
        <v>52.3</v>
      </c>
      <c r="F15" s="284">
        <v>51.5</v>
      </c>
      <c r="G15" s="284">
        <v>58.4</v>
      </c>
      <c r="H15" s="284">
        <v>51.4</v>
      </c>
    </row>
    <row r="16" spans="1:8" ht="15">
      <c r="A16" t="s">
        <v>36</v>
      </c>
      <c r="B16" s="284">
        <v>52.3</v>
      </c>
      <c r="C16" s="284">
        <v>52.2</v>
      </c>
      <c r="D16" s="284">
        <v>52.5</v>
      </c>
      <c r="E16" s="284">
        <v>52.2</v>
      </c>
      <c r="F16" s="284">
        <v>52.6</v>
      </c>
      <c r="G16" s="284">
        <v>65.2</v>
      </c>
      <c r="H16" s="284">
        <v>51.8</v>
      </c>
    </row>
    <row r="17" spans="1:8" ht="15">
      <c r="A17" t="s">
        <v>37</v>
      </c>
      <c r="B17" s="284">
        <v>39.2</v>
      </c>
      <c r="C17" s="284">
        <v>53.4</v>
      </c>
      <c r="D17" s="284">
        <v>16.3</v>
      </c>
      <c r="E17" s="284">
        <v>46.9</v>
      </c>
      <c r="F17" s="284">
        <v>25.4</v>
      </c>
      <c r="G17" s="284">
        <v>6</v>
      </c>
      <c r="H17" s="284">
        <v>50.2</v>
      </c>
    </row>
    <row r="18" spans="1:8" ht="15">
      <c r="A18" t="s">
        <v>0</v>
      </c>
      <c r="B18" s="284">
        <v>43.6</v>
      </c>
      <c r="C18" s="284">
        <v>42.9</v>
      </c>
      <c r="D18" s="284">
        <v>45.4</v>
      </c>
      <c r="E18" s="284">
        <v>46.7</v>
      </c>
      <c r="F18" s="284">
        <v>28.7</v>
      </c>
      <c r="G18" s="284">
        <v>24.2</v>
      </c>
      <c r="H18" s="284">
        <v>44.6</v>
      </c>
    </row>
    <row r="19" spans="1:8" ht="15">
      <c r="A19" t="s">
        <v>1</v>
      </c>
      <c r="B19" s="284">
        <v>60.8</v>
      </c>
      <c r="C19" s="284">
        <v>63.1</v>
      </c>
      <c r="D19" s="284">
        <v>54.2</v>
      </c>
      <c r="E19" s="284">
        <v>59.6</v>
      </c>
      <c r="F19" s="284">
        <v>62.3</v>
      </c>
      <c r="G19" s="284">
        <v>61.1</v>
      </c>
      <c r="H19" s="284">
        <v>60.8</v>
      </c>
    </row>
    <row r="20" spans="1:8" ht="15">
      <c r="A20" t="s">
        <v>2</v>
      </c>
      <c r="B20" s="284">
        <v>52.5</v>
      </c>
      <c r="C20" s="284">
        <v>55.7</v>
      </c>
      <c r="D20" s="284">
        <v>43.6</v>
      </c>
      <c r="E20" s="284">
        <v>55.3</v>
      </c>
      <c r="F20" s="284">
        <v>48.8</v>
      </c>
      <c r="G20" s="284">
        <v>36.6</v>
      </c>
      <c r="H20" s="284">
        <v>55.5</v>
      </c>
    </row>
    <row r="21" spans="1:8" ht="15">
      <c r="A21" t="s">
        <v>3</v>
      </c>
      <c r="B21" s="284">
        <v>44.4</v>
      </c>
      <c r="C21" s="284">
        <v>45.6</v>
      </c>
      <c r="D21" s="284">
        <v>42.6</v>
      </c>
      <c r="E21" s="284">
        <v>43.9</v>
      </c>
      <c r="F21" s="284">
        <v>44.6</v>
      </c>
      <c r="G21" s="284">
        <v>43.1</v>
      </c>
      <c r="H21" s="284">
        <v>45</v>
      </c>
    </row>
    <row r="22" spans="1:8" ht="15">
      <c r="A22" t="s">
        <v>4</v>
      </c>
      <c r="B22" s="284">
        <v>48.7</v>
      </c>
      <c r="C22" s="284">
        <v>49.8</v>
      </c>
      <c r="D22" s="284">
        <v>47.6</v>
      </c>
      <c r="E22" s="284">
        <v>48.6</v>
      </c>
      <c r="F22" s="284">
        <v>49</v>
      </c>
      <c r="G22" s="284">
        <v>39.3</v>
      </c>
      <c r="H22" s="284">
        <v>50.2</v>
      </c>
    </row>
    <row r="23" spans="1:8" ht="15">
      <c r="A23" t="s">
        <v>5</v>
      </c>
      <c r="B23" s="284">
        <v>38.8</v>
      </c>
      <c r="C23" s="284">
        <v>44.4</v>
      </c>
      <c r="D23" s="284">
        <v>31.1</v>
      </c>
      <c r="E23" s="284">
        <v>36.3</v>
      </c>
      <c r="F23" s="284">
        <v>43.3</v>
      </c>
      <c r="G23" s="284">
        <v>26.8</v>
      </c>
      <c r="H23" s="284">
        <v>42.8</v>
      </c>
    </row>
    <row r="24" spans="1:8" ht="15">
      <c r="A24" t="s">
        <v>6</v>
      </c>
      <c r="B24" s="284">
        <v>47.9</v>
      </c>
      <c r="C24" s="284">
        <v>53</v>
      </c>
      <c r="D24" s="284">
        <v>40.1</v>
      </c>
      <c r="E24" s="284">
        <v>48.7</v>
      </c>
      <c r="F24" s="284">
        <v>47.2</v>
      </c>
      <c r="G24" s="284">
        <v>38.8</v>
      </c>
      <c r="H24" s="284">
        <v>51.7</v>
      </c>
    </row>
    <row r="25" spans="1:8" ht="15">
      <c r="A25" t="s">
        <v>7</v>
      </c>
      <c r="B25" s="284">
        <v>57.2</v>
      </c>
      <c r="C25" s="284">
        <v>55.2</v>
      </c>
      <c r="D25" s="284">
        <v>58.8</v>
      </c>
      <c r="E25" s="284">
        <v>59.6</v>
      </c>
      <c r="F25" s="284">
        <v>50.9</v>
      </c>
      <c r="G25" s="284">
        <v>45.5</v>
      </c>
      <c r="H25" s="284">
        <v>58.5</v>
      </c>
    </row>
    <row r="26" spans="1:8" ht="15">
      <c r="A26" t="s">
        <v>8</v>
      </c>
      <c r="B26" s="284">
        <v>42.2</v>
      </c>
      <c r="C26" s="284">
        <v>40.5</v>
      </c>
      <c r="D26" s="284">
        <v>44.7</v>
      </c>
      <c r="E26" s="349">
        <v>44.3</v>
      </c>
      <c r="F26" s="284">
        <v>35.6</v>
      </c>
      <c r="G26" s="284">
        <v>25.2</v>
      </c>
      <c r="H26" s="284">
        <v>44.4</v>
      </c>
    </row>
    <row r="27" spans="1:8" ht="7.5" customHeight="1">
      <c r="A27" s="36"/>
      <c r="B27" s="36"/>
      <c r="C27" s="36"/>
      <c r="D27" s="36"/>
      <c r="E27" s="36"/>
      <c r="F27" s="36"/>
      <c r="G27" s="36"/>
      <c r="H27" s="36"/>
    </row>
    <row r="28" spans="2:8" ht="15">
      <c r="B28" s="130"/>
      <c r="C28" s="130"/>
      <c r="D28" s="130"/>
      <c r="E28" s="130"/>
      <c r="F28" s="130"/>
      <c r="G28" s="130"/>
      <c r="H28" s="130"/>
    </row>
    <row r="29" spans="2:8" ht="15">
      <c r="B29" s="130"/>
      <c r="C29" s="130"/>
      <c r="D29" s="130"/>
      <c r="E29" s="130"/>
      <c r="F29" s="130"/>
      <c r="G29" s="130"/>
      <c r="H29" s="130"/>
    </row>
    <row r="30" spans="2:8" ht="15">
      <c r="B30" s="130"/>
      <c r="C30" s="130"/>
      <c r="D30" s="130"/>
      <c r="E30" s="130"/>
      <c r="F30" s="130"/>
      <c r="G30" s="130"/>
      <c r="H30" s="130"/>
    </row>
    <row r="31" spans="2:8" ht="15">
      <c r="B31" s="130"/>
      <c r="C31" s="130"/>
      <c r="D31" s="130"/>
      <c r="E31" s="130"/>
      <c r="F31" s="130"/>
      <c r="G31" s="130"/>
      <c r="H31" s="130"/>
    </row>
    <row r="32" spans="2:8" ht="15">
      <c r="B32" s="130"/>
      <c r="C32" s="130"/>
      <c r="D32" s="130"/>
      <c r="E32" s="130"/>
      <c r="F32" s="130"/>
      <c r="G32" s="130"/>
      <c r="H32" s="130"/>
    </row>
    <row r="33" spans="2:8" ht="15">
      <c r="B33" s="130"/>
      <c r="C33" s="130"/>
      <c r="D33" s="130"/>
      <c r="E33" s="130"/>
      <c r="F33" s="130"/>
      <c r="G33" s="130"/>
      <c r="H33" s="130"/>
    </row>
    <row r="34" spans="2:8" ht="15">
      <c r="B34" s="130"/>
      <c r="C34" s="130"/>
      <c r="D34" s="130"/>
      <c r="E34" s="130"/>
      <c r="F34" s="130"/>
      <c r="G34" s="130"/>
      <c r="H34" s="130"/>
    </row>
    <row r="35" spans="2:8" ht="15">
      <c r="B35" s="130"/>
      <c r="C35" s="130"/>
      <c r="D35" s="130"/>
      <c r="E35" s="130"/>
      <c r="F35" s="130"/>
      <c r="G35" s="130"/>
      <c r="H35" s="130"/>
    </row>
    <row r="36" spans="2:8" ht="15">
      <c r="B36" s="130"/>
      <c r="C36" s="130"/>
      <c r="D36" s="130"/>
      <c r="E36" s="130"/>
      <c r="F36" s="130"/>
      <c r="G36" s="130"/>
      <c r="H36" s="130"/>
    </row>
    <row r="37" spans="2:8" ht="15">
      <c r="B37" s="130"/>
      <c r="C37" s="130"/>
      <c r="D37" s="130"/>
      <c r="E37" s="130"/>
      <c r="F37" s="130"/>
      <c r="G37" s="130"/>
      <c r="H37" s="130"/>
    </row>
    <row r="38" spans="2:8" ht="15">
      <c r="B38" s="130"/>
      <c r="C38" s="130"/>
      <c r="D38" s="130"/>
      <c r="E38" s="130"/>
      <c r="F38" s="130"/>
      <c r="G38" s="130"/>
      <c r="H38" s="130"/>
    </row>
    <row r="39" spans="2:8" ht="15">
      <c r="B39" s="130"/>
      <c r="C39" s="130"/>
      <c r="D39" s="130"/>
      <c r="E39" s="130"/>
      <c r="F39" s="130"/>
      <c r="G39" s="130"/>
      <c r="H39" s="130"/>
    </row>
    <row r="40" spans="2:8" ht="15">
      <c r="B40" s="130"/>
      <c r="C40" s="130"/>
      <c r="D40" s="130"/>
      <c r="E40" s="130"/>
      <c r="F40" s="130"/>
      <c r="G40" s="130"/>
      <c r="H40" s="130"/>
    </row>
    <row r="41" spans="2:8" ht="15">
      <c r="B41" s="130"/>
      <c r="C41" s="130"/>
      <c r="D41" s="130"/>
      <c r="E41" s="130"/>
      <c r="F41" s="130"/>
      <c r="G41" s="130"/>
      <c r="H41" s="130"/>
    </row>
    <row r="42" spans="2:8" ht="15">
      <c r="B42" s="130"/>
      <c r="C42" s="130"/>
      <c r="D42" s="130"/>
      <c r="E42" s="130"/>
      <c r="F42" s="130"/>
      <c r="G42" s="130"/>
      <c r="H42" s="130"/>
    </row>
    <row r="43" spans="2:8" ht="15">
      <c r="B43" s="130"/>
      <c r="C43" s="130"/>
      <c r="D43" s="130"/>
      <c r="E43" s="130"/>
      <c r="F43" s="130"/>
      <c r="G43" s="130"/>
      <c r="H43" s="130"/>
    </row>
    <row r="44" spans="2:8" ht="15">
      <c r="B44" s="130"/>
      <c r="C44" s="130"/>
      <c r="D44" s="130"/>
      <c r="E44" s="130"/>
      <c r="F44" s="130"/>
      <c r="G44" s="130"/>
      <c r="H44" s="130"/>
    </row>
    <row r="45" spans="2:8" ht="15">
      <c r="B45" s="130"/>
      <c r="C45" s="130"/>
      <c r="D45" s="130"/>
      <c r="E45" s="130"/>
      <c r="F45" s="130"/>
      <c r="G45" s="130"/>
      <c r="H45" s="130"/>
    </row>
    <row r="46" spans="2:8" ht="15">
      <c r="B46" s="130"/>
      <c r="C46" s="130"/>
      <c r="D46" s="130"/>
      <c r="E46" s="130"/>
      <c r="F46" s="130"/>
      <c r="G46" s="130"/>
      <c r="H46" s="130"/>
    </row>
    <row r="47" spans="2:8" ht="15">
      <c r="B47" s="130"/>
      <c r="C47" s="130"/>
      <c r="D47" s="130"/>
      <c r="E47" s="130"/>
      <c r="F47" s="130"/>
      <c r="G47" s="130"/>
      <c r="H47" s="130"/>
    </row>
    <row r="48" spans="2:8" ht="15">
      <c r="B48" s="130"/>
      <c r="C48" s="130"/>
      <c r="D48" s="130"/>
      <c r="E48" s="130"/>
      <c r="F48" s="130"/>
      <c r="G48" s="130"/>
      <c r="H48" s="130"/>
    </row>
    <row r="49" spans="3:7" ht="15">
      <c r="C49" t="s">
        <v>441</v>
      </c>
      <c r="E49" t="s">
        <v>441</v>
      </c>
      <c r="G49" t="s">
        <v>441</v>
      </c>
    </row>
    <row r="50" ht="15">
      <c r="A50" t="s">
        <v>9</v>
      </c>
    </row>
  </sheetData>
  <sheetProtection/>
  <mergeCells count="3">
    <mergeCell ref="B2:D2"/>
    <mergeCell ref="E2:F2"/>
    <mergeCell ref="G2:H2"/>
  </mergeCells>
  <printOptions/>
  <pageMargins left="0.75" right="0.75" top="1" bottom="1" header="0.5" footer="0.5"/>
  <pageSetup horizontalDpi="600" verticalDpi="600" orientation="landscape" paperSize="9" scale="96" r:id="rId1"/>
  <rowBreaks count="1" manualBreakCount="1">
    <brk id="2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8">
      <selection activeCell="G13" sqref="G13"/>
    </sheetView>
  </sheetViews>
  <sheetFormatPr defaultColWidth="9.140625" defaultRowHeight="15"/>
  <cols>
    <col min="1" max="1" width="37.00390625" style="0" customWidth="1"/>
    <col min="2" max="7" width="11.421875" style="0" customWidth="1"/>
    <col min="8" max="8" width="10.8515625" style="0" customWidth="1"/>
  </cols>
  <sheetData>
    <row r="1" spans="1:9" ht="15">
      <c r="A1" s="448" t="s">
        <v>471</v>
      </c>
      <c r="B1" s="448"/>
      <c r="C1" s="448"/>
      <c r="D1" s="448"/>
      <c r="E1" s="448"/>
      <c r="F1" s="448"/>
      <c r="G1" s="448"/>
      <c r="H1" s="448"/>
      <c r="I1" s="37"/>
    </row>
    <row r="2" spans="1:9" ht="15">
      <c r="A2" s="448"/>
      <c r="B2" s="448"/>
      <c r="C2" s="448"/>
      <c r="D2" s="448"/>
      <c r="E2" s="448"/>
      <c r="F2" s="448"/>
      <c r="G2" s="448"/>
      <c r="H2" s="448"/>
      <c r="I2" s="37"/>
    </row>
    <row r="3" spans="1:10" ht="15">
      <c r="A3" s="140"/>
      <c r="B3" s="449" t="s">
        <v>142</v>
      </c>
      <c r="C3" s="449"/>
      <c r="D3" s="449"/>
      <c r="E3" s="449" t="s">
        <v>143</v>
      </c>
      <c r="F3" s="449"/>
      <c r="G3" s="449"/>
      <c r="H3" s="449" t="s">
        <v>144</v>
      </c>
      <c r="I3" s="449"/>
      <c r="J3" s="449"/>
    </row>
    <row r="4" spans="1:10" ht="15">
      <c r="A4" s="140"/>
      <c r="B4" s="140" t="s">
        <v>141</v>
      </c>
      <c r="C4" s="140" t="s">
        <v>139</v>
      </c>
      <c r="D4" s="140" t="s">
        <v>140</v>
      </c>
      <c r="E4" s="140" t="s">
        <v>9</v>
      </c>
      <c r="F4" s="140" t="s">
        <v>139</v>
      </c>
      <c r="G4" s="140" t="s">
        <v>140</v>
      </c>
      <c r="H4" s="140" t="s">
        <v>456</v>
      </c>
      <c r="I4" s="140" t="s">
        <v>139</v>
      </c>
      <c r="J4" s="140" t="s">
        <v>140</v>
      </c>
    </row>
    <row r="5" spans="1:10" ht="15">
      <c r="A5" s="90" t="s">
        <v>184</v>
      </c>
      <c r="B5" s="14">
        <v>55934.196657128436</v>
      </c>
      <c r="C5" s="14">
        <v>69301.0247822393</v>
      </c>
      <c r="D5" s="14">
        <v>39978.583760204085</v>
      </c>
      <c r="E5" s="14">
        <v>131032.7415537462</v>
      </c>
      <c r="F5" s="14">
        <v>160395.30781657188</v>
      </c>
      <c r="G5" s="14">
        <v>91068.09220666904</v>
      </c>
      <c r="H5" s="14">
        <v>29614.651996097156</v>
      </c>
      <c r="I5" s="14">
        <v>34760.18482570003</v>
      </c>
      <c r="J5" s="14">
        <v>23746.250815123636</v>
      </c>
    </row>
    <row r="6" spans="1:10" ht="7.5" customHeight="1">
      <c r="A6" s="90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5">
      <c r="A7" s="196" t="s">
        <v>290</v>
      </c>
      <c r="B7" s="286">
        <v>23733.39123654614</v>
      </c>
      <c r="C7" s="286">
        <v>26279.849873748895</v>
      </c>
      <c r="D7" s="286">
        <v>21065.300402806955</v>
      </c>
      <c r="E7" s="286">
        <v>27674.38931345097</v>
      </c>
      <c r="F7" s="286">
        <v>34230.186596456035</v>
      </c>
      <c r="G7" s="286">
        <v>22373.942150549407</v>
      </c>
      <c r="H7" s="286">
        <v>21963.749889504463</v>
      </c>
      <c r="I7" s="286">
        <v>23327.986872673126</v>
      </c>
      <c r="J7" s="286">
        <v>20357.916662335345</v>
      </c>
    </row>
    <row r="8" spans="1:10" ht="15">
      <c r="A8" s="196" t="s">
        <v>291</v>
      </c>
      <c r="B8" s="286">
        <v>59371.14627319315</v>
      </c>
      <c r="C8" s="286">
        <v>69057.87948669777</v>
      </c>
      <c r="D8" s="286">
        <v>46097.236593889684</v>
      </c>
      <c r="E8" s="286">
        <v>124349.525788812</v>
      </c>
      <c r="F8" s="286">
        <v>135011.26127205972</v>
      </c>
      <c r="G8" s="286">
        <v>107091.90488159232</v>
      </c>
      <c r="H8" s="286">
        <v>33448.06545867604</v>
      </c>
      <c r="I8" s="286">
        <v>40126.136862689025</v>
      </c>
      <c r="J8" s="286">
        <v>24874.016474693963</v>
      </c>
    </row>
    <row r="9" spans="1:10" ht="15">
      <c r="A9" s="196" t="s">
        <v>292</v>
      </c>
      <c r="B9" s="286">
        <v>69244.91614727354</v>
      </c>
      <c r="C9" s="286">
        <v>84450.09993871932</v>
      </c>
      <c r="D9" s="286">
        <v>51847.17350368746</v>
      </c>
      <c r="E9" s="286">
        <v>190770.24721857076</v>
      </c>
      <c r="F9" s="286">
        <v>206584.03684634913</v>
      </c>
      <c r="G9" s="286">
        <v>164572.76998201487</v>
      </c>
      <c r="H9" s="286">
        <v>32707.138411549047</v>
      </c>
      <c r="I9" s="286">
        <v>39248.0208998394</v>
      </c>
      <c r="J9" s="286">
        <v>25991.838053830677</v>
      </c>
    </row>
    <row r="10" spans="1:10" ht="15">
      <c r="A10" s="196" t="s">
        <v>293</v>
      </c>
      <c r="B10" s="286">
        <v>90222.29943384335</v>
      </c>
      <c r="C10" s="286">
        <v>150484.85563766042</v>
      </c>
      <c r="D10" s="286">
        <v>23108.303127404553</v>
      </c>
      <c r="E10" s="286">
        <v>557657.331902698</v>
      </c>
      <c r="F10" s="286">
        <v>736884.4787693665</v>
      </c>
      <c r="G10" s="286">
        <v>72956.69805766785</v>
      </c>
      <c r="H10" s="286">
        <v>22465.327320664765</v>
      </c>
      <c r="I10" s="286">
        <v>25736.966448113122</v>
      </c>
      <c r="J10" s="286">
        <v>19226.94121755518</v>
      </c>
    </row>
    <row r="11" spans="1:10" ht="15">
      <c r="A11" s="196" t="s">
        <v>403</v>
      </c>
      <c r="B11" s="286">
        <v>28001.49000192395</v>
      </c>
      <c r="C11" s="286">
        <v>34103.224518271156</v>
      </c>
      <c r="D11" s="286">
        <v>18902.76639057493</v>
      </c>
      <c r="E11" s="286">
        <v>121477.48056135955</v>
      </c>
      <c r="F11" s="286">
        <v>119495.43615628142</v>
      </c>
      <c r="G11" s="286">
        <v>145439.83304184608</v>
      </c>
      <c r="H11" s="286">
        <v>19905.348952821467</v>
      </c>
      <c r="I11" s="286">
        <v>22128.136880967286</v>
      </c>
      <c r="J11" s="286">
        <v>16953.67131179512</v>
      </c>
    </row>
    <row r="12" spans="1:10" ht="15">
      <c r="A12" s="24"/>
      <c r="B12" s="287"/>
      <c r="C12" s="287"/>
      <c r="D12" s="287"/>
      <c r="E12" s="287"/>
      <c r="F12" s="287"/>
      <c r="G12" s="287"/>
      <c r="H12" s="287"/>
      <c r="I12" s="287"/>
      <c r="J12" s="287"/>
    </row>
    <row r="13" spans="1:10" ht="15">
      <c r="A13" s="197" t="s">
        <v>130</v>
      </c>
      <c r="B13" s="14">
        <v>22550.10677522843</v>
      </c>
      <c r="C13" s="14">
        <v>26234.318763632953</v>
      </c>
      <c r="D13" s="14">
        <v>18716.23813216249</v>
      </c>
      <c r="E13" s="14">
        <v>30261.04330004979</v>
      </c>
      <c r="F13" s="14">
        <v>37905.78870852628</v>
      </c>
      <c r="G13" s="14">
        <v>21122.961154717403</v>
      </c>
      <c r="H13" s="14">
        <v>21261.083799640037</v>
      </c>
      <c r="I13" s="14">
        <v>24127.225767455286</v>
      </c>
      <c r="J13" s="14">
        <v>18346.620070297155</v>
      </c>
    </row>
    <row r="14" spans="1:10" ht="15">
      <c r="A14" s="197" t="s">
        <v>81</v>
      </c>
      <c r="B14" s="14">
        <v>34957.314403981436</v>
      </c>
      <c r="C14" s="14">
        <v>44966.16144285343</v>
      </c>
      <c r="D14" s="14">
        <v>22069.402280725073</v>
      </c>
      <c r="E14" s="14">
        <v>48269.07459930285</v>
      </c>
      <c r="F14" s="14">
        <v>69320.98211511473</v>
      </c>
      <c r="G14" s="14">
        <v>23596.976443507912</v>
      </c>
      <c r="H14" s="14">
        <v>30334.76878867447</v>
      </c>
      <c r="I14" s="14">
        <v>36973.52535338547</v>
      </c>
      <c r="J14" s="14">
        <v>21500.16531535948</v>
      </c>
    </row>
    <row r="15" spans="1:10" ht="15">
      <c r="A15" s="197" t="s">
        <v>373</v>
      </c>
      <c r="B15" s="14">
        <v>61050.23016783131</v>
      </c>
      <c r="C15" s="14">
        <v>73892.84288197984</v>
      </c>
      <c r="D15" s="14">
        <v>38050.63306354902</v>
      </c>
      <c r="E15" s="14">
        <v>65961.65092166574</v>
      </c>
      <c r="F15" s="14">
        <v>81130.65643945592</v>
      </c>
      <c r="G15" s="14">
        <v>40280.89433523369</v>
      </c>
      <c r="H15" s="14">
        <v>56978.85097223796</v>
      </c>
      <c r="I15" s="14">
        <v>68112.05607585878</v>
      </c>
      <c r="J15" s="14">
        <v>36075.07835099213</v>
      </c>
    </row>
    <row r="16" spans="1:10" ht="15">
      <c r="A16" s="197" t="s">
        <v>82</v>
      </c>
      <c r="B16" s="14">
        <v>81143.43714410599</v>
      </c>
      <c r="C16" s="14">
        <v>87624.57092885765</v>
      </c>
      <c r="D16" s="14">
        <v>71259.04461418264</v>
      </c>
      <c r="E16" s="14">
        <v>105886.24971757854</v>
      </c>
      <c r="F16" s="14">
        <v>112837.32046058978</v>
      </c>
      <c r="G16" s="14">
        <v>93917.78746648418</v>
      </c>
      <c r="H16" s="14">
        <v>57725.93750780303</v>
      </c>
      <c r="I16" s="14">
        <v>61457.913242116534</v>
      </c>
      <c r="J16" s="14">
        <v>52637.615117092195</v>
      </c>
    </row>
    <row r="17" spans="1:10" ht="15">
      <c r="A17" s="197" t="s">
        <v>374</v>
      </c>
      <c r="B17" s="14">
        <v>339046.4595208548</v>
      </c>
      <c r="C17" s="14">
        <v>384681.323554522</v>
      </c>
      <c r="D17" s="14">
        <v>268077.0149959667</v>
      </c>
      <c r="E17" s="14">
        <v>404333.6707502002</v>
      </c>
      <c r="F17" s="14">
        <v>466678.4669663137</v>
      </c>
      <c r="G17" s="14">
        <v>308152.90563468396</v>
      </c>
      <c r="H17" s="14">
        <v>136659.5636108161</v>
      </c>
      <c r="I17" s="14">
        <v>133740.14587074373</v>
      </c>
      <c r="J17" s="14">
        <v>141314.55133455014</v>
      </c>
    </row>
    <row r="18" spans="1:10" ht="15">
      <c r="A18" s="24"/>
      <c r="B18" s="287"/>
      <c r="C18" s="287"/>
      <c r="D18" s="287"/>
      <c r="E18" s="287"/>
      <c r="F18" s="287"/>
      <c r="G18" s="287"/>
      <c r="H18" s="287"/>
      <c r="I18" s="287"/>
      <c r="J18" s="287"/>
    </row>
    <row r="19" spans="1:10" ht="15">
      <c r="A19" s="197" t="s">
        <v>426</v>
      </c>
      <c r="B19" s="14">
        <v>418974.0824780145</v>
      </c>
      <c r="C19" s="14">
        <v>439086.18980545166</v>
      </c>
      <c r="D19" s="14">
        <v>394467.6900918422</v>
      </c>
      <c r="E19" s="14">
        <v>481815.80035739345</v>
      </c>
      <c r="F19" s="14">
        <v>514558.3518227874</v>
      </c>
      <c r="G19" s="14">
        <v>440904.0366215151</v>
      </c>
      <c r="H19" s="14">
        <v>169633.81909108214</v>
      </c>
      <c r="I19" s="14">
        <v>122011.15587615162</v>
      </c>
      <c r="J19" s="14">
        <v>222182.70310835994</v>
      </c>
    </row>
    <row r="20" spans="1:10" ht="15">
      <c r="A20" s="197" t="s">
        <v>22</v>
      </c>
      <c r="B20" s="14">
        <v>204115.14728037576</v>
      </c>
      <c r="C20" s="14">
        <v>241755.3891727558</v>
      </c>
      <c r="D20" s="14">
        <v>141876.71255389327</v>
      </c>
      <c r="E20" s="14">
        <v>325924.35699284164</v>
      </c>
      <c r="F20" s="14">
        <v>371685.3696666818</v>
      </c>
      <c r="G20" s="14">
        <v>234427.1349674674</v>
      </c>
      <c r="H20" s="14">
        <v>83420.73331933543</v>
      </c>
      <c r="I20" s="14">
        <v>93809.14489826097</v>
      </c>
      <c r="J20" s="14">
        <v>69070.58520261031</v>
      </c>
    </row>
    <row r="21" spans="1:10" ht="15">
      <c r="A21" s="197" t="s">
        <v>476</v>
      </c>
      <c r="B21" s="14">
        <v>292753.3525356218</v>
      </c>
      <c r="C21" s="14">
        <v>348680.0809393913</v>
      </c>
      <c r="D21" s="14">
        <v>202826.2132592869</v>
      </c>
      <c r="E21" s="14">
        <v>382226.4583310764</v>
      </c>
      <c r="F21" s="14">
        <v>477961.0403175064</v>
      </c>
      <c r="G21" s="14">
        <v>237349.8598391568</v>
      </c>
      <c r="H21" s="14">
        <v>101725.9538543437</v>
      </c>
      <c r="I21" s="14">
        <v>91959.54447875355</v>
      </c>
      <c r="J21" s="14">
        <v>119656.27240086907</v>
      </c>
    </row>
    <row r="22" spans="1:10" ht="15">
      <c r="A22" s="197" t="s">
        <v>448</v>
      </c>
      <c r="B22" s="14">
        <v>157562.41554358808</v>
      </c>
      <c r="C22" s="14">
        <v>154527.34390668376</v>
      </c>
      <c r="D22" s="14">
        <v>159568.6250240055</v>
      </c>
      <c r="E22" s="14">
        <v>171576.07790660023</v>
      </c>
      <c r="F22" s="14">
        <v>175276.61794797005</v>
      </c>
      <c r="G22" s="14">
        <v>169360.04040890164</v>
      </c>
      <c r="H22" s="14">
        <v>90916.22992575333</v>
      </c>
      <c r="I22" s="14">
        <v>81954.85671747802</v>
      </c>
      <c r="J22" s="14">
        <v>100216.73508874989</v>
      </c>
    </row>
    <row r="23" spans="1:10" ht="15">
      <c r="A23" s="197" t="s">
        <v>53</v>
      </c>
      <c r="B23" s="14">
        <v>64370.91949678858</v>
      </c>
      <c r="C23" s="14">
        <v>58589.213609746235</v>
      </c>
      <c r="D23" s="14">
        <v>78922.95904109871</v>
      </c>
      <c r="E23" s="14">
        <v>86611.16906283678</v>
      </c>
      <c r="F23" s="14">
        <v>80632.46419627457</v>
      </c>
      <c r="G23" s="14">
        <v>99834.64231555493</v>
      </c>
      <c r="H23" s="14">
        <v>42898.01906211043</v>
      </c>
      <c r="I23" s="14">
        <v>38830.05197512668</v>
      </c>
      <c r="J23" s="14">
        <v>54581.65159503073</v>
      </c>
    </row>
    <row r="24" spans="1:10" ht="15">
      <c r="A24" s="197" t="s">
        <v>54</v>
      </c>
      <c r="B24" s="14">
        <v>22684.048596204244</v>
      </c>
      <c r="C24" s="14">
        <v>25319.700633978322</v>
      </c>
      <c r="D24" s="14">
        <v>19355.265970643053</v>
      </c>
      <c r="E24" s="14">
        <v>200000</v>
      </c>
      <c r="F24" s="14">
        <v>200000</v>
      </c>
      <c r="G24" s="14"/>
      <c r="H24" s="14">
        <v>19139.89841929603</v>
      </c>
      <c r="I24" s="14">
        <v>18963.1701940058</v>
      </c>
      <c r="J24" s="14">
        <v>19355.265970643053</v>
      </c>
    </row>
    <row r="25" spans="1:10" ht="15">
      <c r="A25" s="197" t="s">
        <v>71</v>
      </c>
      <c r="B25" s="14">
        <v>86929.93472247203</v>
      </c>
      <c r="C25" s="14">
        <v>88485.41043135955</v>
      </c>
      <c r="D25" s="14">
        <v>53467.657514868595</v>
      </c>
      <c r="E25" s="14">
        <v>118552.75566178792</v>
      </c>
      <c r="F25" s="14">
        <v>122472.2478857392</v>
      </c>
      <c r="G25" s="14">
        <v>68358.43545436696</v>
      </c>
      <c r="H25" s="14">
        <v>70875.42337364041</v>
      </c>
      <c r="I25" s="14">
        <v>71982.10313692516</v>
      </c>
      <c r="J25" s="14">
        <v>35335.68028974549</v>
      </c>
    </row>
    <row r="26" spans="1:10" ht="15">
      <c r="A26" s="197" t="s">
        <v>72</v>
      </c>
      <c r="B26" s="14">
        <v>103324.40575279774</v>
      </c>
      <c r="C26" s="14">
        <v>104273.247678772</v>
      </c>
      <c r="D26" s="14">
        <v>47810.887348309756</v>
      </c>
      <c r="E26" s="274">
        <v>128102.07988906828</v>
      </c>
      <c r="F26" s="14">
        <v>129268.89351205392</v>
      </c>
      <c r="G26" s="14">
        <v>62915.395504244894</v>
      </c>
      <c r="H26" s="14">
        <v>65749.95945036107</v>
      </c>
      <c r="I26" s="14">
        <v>66443.83277905971</v>
      </c>
      <c r="J26" s="14">
        <v>22027.664216218036</v>
      </c>
    </row>
    <row r="27" spans="1:10" ht="15">
      <c r="A27" s="197" t="s">
        <v>70</v>
      </c>
      <c r="B27" s="14">
        <v>21904.880930660198</v>
      </c>
      <c r="C27" s="14">
        <v>24882.43164723896</v>
      </c>
      <c r="D27" s="14">
        <v>19170.595542238574</v>
      </c>
      <c r="E27" s="14">
        <v>26039.033167692334</v>
      </c>
      <c r="F27" s="14">
        <v>32974.401905172825</v>
      </c>
      <c r="G27" s="14">
        <v>20356.028131612642</v>
      </c>
      <c r="H27" s="14">
        <v>21045.049343073533</v>
      </c>
      <c r="I27" s="14">
        <v>23318.294196099563</v>
      </c>
      <c r="J27" s="14">
        <v>18907.675779335834</v>
      </c>
    </row>
    <row r="28" spans="1:10" ht="1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  <row r="61" spans="2:7" ht="15">
      <c r="B61" s="75"/>
      <c r="C61" s="75"/>
      <c r="D61" s="75"/>
      <c r="F61" s="75"/>
      <c r="G61" s="75"/>
    </row>
    <row r="62" spans="2:10" ht="15">
      <c r="B62" s="75"/>
      <c r="C62" s="75"/>
      <c r="D62" s="75"/>
      <c r="E62" s="75"/>
      <c r="F62" s="75"/>
      <c r="G62" s="75"/>
      <c r="H62" s="75"/>
      <c r="I62" s="75"/>
      <c r="J62" s="75"/>
    </row>
    <row r="63" spans="2:10" ht="15">
      <c r="B63" s="75"/>
      <c r="C63" s="75"/>
      <c r="D63" s="75"/>
      <c r="E63" s="75"/>
      <c r="F63" s="75"/>
      <c r="G63" s="75"/>
      <c r="H63" s="75"/>
      <c r="I63" s="75"/>
      <c r="J63" s="75"/>
    </row>
    <row r="64" spans="2:10" ht="1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5">
      <c r="B65" s="75"/>
      <c r="C65" s="75"/>
      <c r="D65" s="75"/>
      <c r="E65" s="75"/>
      <c r="F65" s="75"/>
      <c r="G65" s="75"/>
      <c r="H65" s="75"/>
      <c r="I65" s="75"/>
      <c r="J65" s="75"/>
    </row>
    <row r="66" spans="2:10" ht="15">
      <c r="B66" s="75"/>
      <c r="C66" s="75"/>
      <c r="D66" s="75"/>
      <c r="E66" s="75"/>
      <c r="F66" s="75"/>
      <c r="G66" s="75"/>
      <c r="H66" s="75"/>
      <c r="I66" s="75"/>
      <c r="J66" s="75"/>
    </row>
    <row r="67" spans="2:10" ht="15">
      <c r="B67" s="75"/>
      <c r="C67" s="75"/>
      <c r="D67" s="75"/>
      <c r="E67" s="75"/>
      <c r="F67" s="75"/>
      <c r="G67" s="75"/>
      <c r="H67" s="75"/>
      <c r="I67" s="75"/>
      <c r="J67" s="75"/>
    </row>
    <row r="68" spans="2:10" ht="15">
      <c r="B68" s="75"/>
      <c r="C68" s="75"/>
      <c r="D68" s="75"/>
      <c r="E68" s="75"/>
      <c r="F68" s="75"/>
      <c r="G68" s="75"/>
      <c r="H68" s="75"/>
      <c r="I68" s="75"/>
      <c r="J68" s="75"/>
    </row>
    <row r="69" spans="2:10" ht="15">
      <c r="B69" s="75"/>
      <c r="C69" s="75"/>
      <c r="D69" s="75"/>
      <c r="E69" s="75"/>
      <c r="F69" s="75"/>
      <c r="G69" s="75"/>
      <c r="H69" s="75"/>
      <c r="I69" s="75"/>
      <c r="J69" s="75"/>
    </row>
    <row r="70" spans="2:10" ht="15">
      <c r="B70" s="75"/>
      <c r="C70" s="75"/>
      <c r="D70" s="75"/>
      <c r="E70" s="75"/>
      <c r="F70" s="75"/>
      <c r="G70" s="75"/>
      <c r="H70" s="75"/>
      <c r="I70" s="75"/>
      <c r="J70" s="75"/>
    </row>
    <row r="71" spans="2:9" ht="15">
      <c r="B71" s="75"/>
      <c r="C71" s="75"/>
      <c r="D71" s="75"/>
      <c r="E71" s="75"/>
      <c r="F71" s="75"/>
      <c r="G71" s="75"/>
      <c r="I71" s="75"/>
    </row>
    <row r="72" spans="2:10" ht="15">
      <c r="B72" s="75"/>
      <c r="C72" s="75"/>
      <c r="D72" s="75"/>
      <c r="E72" s="75"/>
      <c r="F72" s="75"/>
      <c r="G72" s="75"/>
      <c r="H72" s="75"/>
      <c r="I72" s="75"/>
      <c r="J72" s="75"/>
    </row>
    <row r="73" spans="2:10" ht="15">
      <c r="B73" s="75"/>
      <c r="C73" s="75"/>
      <c r="D73" s="75"/>
      <c r="E73" s="75"/>
      <c r="F73" s="75"/>
      <c r="G73" s="75"/>
      <c r="H73" s="75"/>
      <c r="I73" s="75"/>
      <c r="J73" s="75"/>
    </row>
  </sheetData>
  <sheetProtection/>
  <mergeCells count="4">
    <mergeCell ref="A1:H2"/>
    <mergeCell ref="E3:G3"/>
    <mergeCell ref="H3:J3"/>
    <mergeCell ref="B3:D3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38.57421875" style="0" customWidth="1"/>
  </cols>
  <sheetData>
    <row r="1" spans="1:15" ht="15">
      <c r="A1" s="448" t="s">
        <v>472</v>
      </c>
      <c r="B1" s="448"/>
      <c r="C1" s="448"/>
      <c r="D1" s="448"/>
      <c r="E1" s="448"/>
      <c r="F1" s="448"/>
      <c r="G1" s="448"/>
      <c r="H1" s="448"/>
      <c r="I1" s="37"/>
      <c r="M1" s="244"/>
      <c r="N1" s="244"/>
      <c r="O1" s="244"/>
    </row>
    <row r="2" spans="1:15" ht="15">
      <c r="A2" s="448"/>
      <c r="B2" s="448"/>
      <c r="C2" s="448"/>
      <c r="D2" s="448"/>
      <c r="E2" s="448"/>
      <c r="F2" s="448"/>
      <c r="G2" s="448"/>
      <c r="H2" s="448"/>
      <c r="I2" s="37"/>
      <c r="M2" s="244"/>
      <c r="N2" s="244"/>
      <c r="O2" s="244"/>
    </row>
    <row r="3" spans="1:15" ht="15">
      <c r="A3" s="140"/>
      <c r="B3" s="449" t="s">
        <v>142</v>
      </c>
      <c r="C3" s="449"/>
      <c r="D3" s="449"/>
      <c r="E3" s="449" t="s">
        <v>143</v>
      </c>
      <c r="F3" s="449"/>
      <c r="G3" s="449"/>
      <c r="H3" s="449" t="s">
        <v>144</v>
      </c>
      <c r="I3" s="449"/>
      <c r="J3" s="449"/>
      <c r="M3" s="244"/>
      <c r="N3" s="244"/>
      <c r="O3" s="244"/>
    </row>
    <row r="4" spans="1:15" ht="15">
      <c r="A4" s="140"/>
      <c r="B4" s="140" t="s">
        <v>141</v>
      </c>
      <c r="C4" s="140" t="s">
        <v>139</v>
      </c>
      <c r="D4" s="140" t="s">
        <v>140</v>
      </c>
      <c r="E4" s="140" t="s">
        <v>9</v>
      </c>
      <c r="F4" s="140" t="s">
        <v>139</v>
      </c>
      <c r="G4" s="140" t="s">
        <v>140</v>
      </c>
      <c r="H4" s="140" t="s">
        <v>9</v>
      </c>
      <c r="I4" s="140" t="s">
        <v>139</v>
      </c>
      <c r="J4" s="140" t="s">
        <v>140</v>
      </c>
      <c r="M4" s="244"/>
      <c r="N4" s="244"/>
      <c r="O4" s="244"/>
    </row>
    <row r="5" spans="1:15" ht="15">
      <c r="A5" s="194" t="s">
        <v>184</v>
      </c>
      <c r="B5" s="121">
        <v>20800</v>
      </c>
      <c r="C5" s="121">
        <v>26000</v>
      </c>
      <c r="D5" s="121">
        <v>18200</v>
      </c>
      <c r="E5" s="121">
        <v>40000</v>
      </c>
      <c r="F5" s="121">
        <v>65000</v>
      </c>
      <c r="G5" s="121">
        <v>25000</v>
      </c>
      <c r="H5" s="121">
        <v>18200</v>
      </c>
      <c r="I5" s="121">
        <v>20800</v>
      </c>
      <c r="J5" s="121">
        <v>18200</v>
      </c>
      <c r="K5" s="244"/>
      <c r="M5" s="244"/>
      <c r="N5" s="244"/>
      <c r="O5" s="244"/>
    </row>
    <row r="6" spans="1:15" ht="15">
      <c r="A6" s="194"/>
      <c r="B6" s="37"/>
      <c r="C6" s="37"/>
      <c r="D6" s="37"/>
      <c r="E6" s="37"/>
      <c r="F6" s="37"/>
      <c r="G6" s="37"/>
      <c r="H6" s="37"/>
      <c r="I6" s="37"/>
      <c r="J6" s="37"/>
      <c r="M6" s="244"/>
      <c r="N6" s="244"/>
      <c r="O6" s="244"/>
    </row>
    <row r="7" spans="1:15" ht="15">
      <c r="A7" s="119" t="s">
        <v>290</v>
      </c>
      <c r="B7" s="121">
        <v>18200</v>
      </c>
      <c r="C7" s="121">
        <v>18200</v>
      </c>
      <c r="D7" s="121">
        <v>15600</v>
      </c>
      <c r="E7" s="121">
        <v>15000</v>
      </c>
      <c r="F7" s="121">
        <v>20000</v>
      </c>
      <c r="G7" s="121">
        <v>15000</v>
      </c>
      <c r="H7" s="121">
        <v>18200</v>
      </c>
      <c r="I7" s="121">
        <v>18200</v>
      </c>
      <c r="J7" s="121">
        <v>18200</v>
      </c>
      <c r="M7" s="244"/>
      <c r="N7" s="244"/>
      <c r="O7" s="244"/>
    </row>
    <row r="8" spans="1:15" ht="15">
      <c r="A8" s="119" t="s">
        <v>291</v>
      </c>
      <c r="B8" s="121">
        <v>26000</v>
      </c>
      <c r="C8" s="121">
        <v>30000</v>
      </c>
      <c r="D8" s="121">
        <v>18200</v>
      </c>
      <c r="E8" s="121">
        <v>60000</v>
      </c>
      <c r="F8" s="121">
        <v>78000</v>
      </c>
      <c r="G8" s="121">
        <v>31200</v>
      </c>
      <c r="H8" s="121">
        <v>20800</v>
      </c>
      <c r="I8" s="121">
        <v>26000</v>
      </c>
      <c r="J8" s="121">
        <v>18200</v>
      </c>
      <c r="M8" s="244"/>
      <c r="N8" s="244"/>
      <c r="O8" s="244"/>
    </row>
    <row r="9" spans="1:15" ht="15">
      <c r="A9" s="119" t="s">
        <v>292</v>
      </c>
      <c r="B9" s="121">
        <v>21667</v>
      </c>
      <c r="C9" s="121">
        <v>26000</v>
      </c>
      <c r="D9" s="121">
        <v>20800</v>
      </c>
      <c r="E9" s="121">
        <v>86667</v>
      </c>
      <c r="F9" s="121">
        <v>100000</v>
      </c>
      <c r="G9" s="121">
        <v>65000</v>
      </c>
      <c r="H9" s="121">
        <v>20800</v>
      </c>
      <c r="I9" s="121">
        <v>23833</v>
      </c>
      <c r="J9" s="121">
        <v>18200</v>
      </c>
      <c r="M9" s="244"/>
      <c r="N9" s="244"/>
      <c r="O9" s="244"/>
    </row>
    <row r="10" spans="1:15" ht="15">
      <c r="A10" s="119" t="s">
        <v>293</v>
      </c>
      <c r="B10" s="121">
        <v>18200</v>
      </c>
      <c r="C10" s="121">
        <v>20800</v>
      </c>
      <c r="D10" s="121">
        <v>18200</v>
      </c>
      <c r="E10" s="121">
        <v>66667</v>
      </c>
      <c r="F10" s="121">
        <v>87000</v>
      </c>
      <c r="G10" s="121">
        <v>26000</v>
      </c>
      <c r="H10" s="121">
        <v>18200</v>
      </c>
      <c r="I10" s="121">
        <v>18200</v>
      </c>
      <c r="J10" s="121">
        <v>18200</v>
      </c>
      <c r="M10" s="244"/>
      <c r="N10" s="244"/>
      <c r="O10" s="244"/>
    </row>
    <row r="11" spans="1:15" ht="15">
      <c r="A11" s="119" t="s">
        <v>403</v>
      </c>
      <c r="B11" s="121">
        <v>18200</v>
      </c>
      <c r="C11" s="121">
        <v>18200</v>
      </c>
      <c r="D11" s="121">
        <v>18200</v>
      </c>
      <c r="E11" s="121">
        <v>25000</v>
      </c>
      <c r="F11" s="121">
        <v>25000</v>
      </c>
      <c r="G11" s="121">
        <v>200000</v>
      </c>
      <c r="H11" s="121">
        <v>18200</v>
      </c>
      <c r="I11" s="121">
        <v>18200</v>
      </c>
      <c r="J11" s="121">
        <v>18200</v>
      </c>
      <c r="M11" s="244"/>
      <c r="N11" s="244"/>
      <c r="O11" s="244"/>
    </row>
    <row r="12" spans="1:10" ht="6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5" ht="15">
      <c r="A13" s="195" t="s">
        <v>130</v>
      </c>
      <c r="B13" s="121">
        <v>18200</v>
      </c>
      <c r="C13" s="121">
        <v>20000</v>
      </c>
      <c r="D13" s="121">
        <v>18200</v>
      </c>
      <c r="E13" s="121">
        <v>20000</v>
      </c>
      <c r="F13" s="121">
        <v>26000</v>
      </c>
      <c r="G13" s="121">
        <v>17000</v>
      </c>
      <c r="H13" s="121">
        <v>18200</v>
      </c>
      <c r="I13" s="121">
        <v>18200</v>
      </c>
      <c r="J13" s="121">
        <v>18200</v>
      </c>
      <c r="M13" s="244"/>
      <c r="N13" s="244"/>
      <c r="O13" s="244"/>
    </row>
    <row r="14" spans="1:13" ht="15">
      <c r="A14" s="195" t="s">
        <v>81</v>
      </c>
      <c r="B14" s="121">
        <v>20800</v>
      </c>
      <c r="C14" s="121">
        <v>26000</v>
      </c>
      <c r="D14" s="121">
        <v>18200</v>
      </c>
      <c r="E14" s="121">
        <v>25000</v>
      </c>
      <c r="F14" s="121">
        <v>40000</v>
      </c>
      <c r="G14" s="121">
        <v>17333</v>
      </c>
      <c r="H14" s="121">
        <v>20800</v>
      </c>
      <c r="I14" s="121">
        <v>26000</v>
      </c>
      <c r="J14" s="121">
        <v>18200</v>
      </c>
      <c r="M14" t="s">
        <v>441</v>
      </c>
    </row>
    <row r="15" spans="1:10" ht="15">
      <c r="A15" s="195" t="s">
        <v>373</v>
      </c>
      <c r="B15" s="121">
        <v>30000</v>
      </c>
      <c r="C15" s="121">
        <v>45000</v>
      </c>
      <c r="D15" s="121">
        <v>23400</v>
      </c>
      <c r="E15" s="121">
        <v>40000</v>
      </c>
      <c r="F15" s="121">
        <v>52000</v>
      </c>
      <c r="G15" s="121">
        <v>26000</v>
      </c>
      <c r="H15" s="121">
        <v>26000</v>
      </c>
      <c r="I15" s="121">
        <v>37500</v>
      </c>
      <c r="J15" s="121">
        <v>20800</v>
      </c>
    </row>
    <row r="16" spans="1:10" ht="15">
      <c r="A16" s="195" t="s">
        <v>82</v>
      </c>
      <c r="B16" s="121">
        <v>52000</v>
      </c>
      <c r="C16" s="121">
        <v>66667</v>
      </c>
      <c r="D16" s="121">
        <v>47000</v>
      </c>
      <c r="E16" s="121">
        <v>70000</v>
      </c>
      <c r="F16" s="121">
        <v>80000</v>
      </c>
      <c r="G16" s="121">
        <v>50000</v>
      </c>
      <c r="H16" s="121">
        <v>46000</v>
      </c>
      <c r="I16" s="121">
        <v>47000</v>
      </c>
      <c r="J16" s="121">
        <v>45000</v>
      </c>
    </row>
    <row r="17" spans="1:10" ht="15">
      <c r="A17" s="195" t="s">
        <v>374</v>
      </c>
      <c r="B17" s="121">
        <v>200000</v>
      </c>
      <c r="C17" s="121">
        <v>200000</v>
      </c>
      <c r="D17" s="121">
        <v>200000</v>
      </c>
      <c r="E17" s="121">
        <v>200000</v>
      </c>
      <c r="F17" s="121">
        <v>250000</v>
      </c>
      <c r="G17" s="121">
        <v>200000</v>
      </c>
      <c r="H17" s="121">
        <v>120000</v>
      </c>
      <c r="I17" s="121">
        <v>120000</v>
      </c>
      <c r="J17" s="121">
        <v>130000</v>
      </c>
    </row>
    <row r="18" spans="1:10" ht="6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ht="15">
      <c r="A19" s="195" t="s">
        <v>66</v>
      </c>
      <c r="B19" s="121">
        <v>230000</v>
      </c>
      <c r="C19" s="121">
        <v>200000</v>
      </c>
      <c r="D19" s="121">
        <v>230000</v>
      </c>
      <c r="E19" s="121">
        <v>300000</v>
      </c>
      <c r="F19" s="121">
        <v>371500</v>
      </c>
      <c r="G19" s="121">
        <v>230000</v>
      </c>
      <c r="H19" s="121">
        <v>104000</v>
      </c>
      <c r="I19" s="121">
        <v>75000</v>
      </c>
      <c r="J19" s="121">
        <v>250000</v>
      </c>
    </row>
    <row r="20" spans="1:10" ht="15">
      <c r="A20" s="195" t="s">
        <v>67</v>
      </c>
      <c r="B20" s="121">
        <v>100000</v>
      </c>
      <c r="C20" s="121">
        <v>120000</v>
      </c>
      <c r="D20" s="121">
        <v>64000</v>
      </c>
      <c r="E20" s="121">
        <v>200000</v>
      </c>
      <c r="F20" s="121">
        <v>200000</v>
      </c>
      <c r="G20" s="121">
        <v>160000</v>
      </c>
      <c r="H20" s="121">
        <v>50000</v>
      </c>
      <c r="I20" s="121">
        <v>58000</v>
      </c>
      <c r="J20" s="121">
        <v>49000</v>
      </c>
    </row>
    <row r="21" spans="1:10" ht="15">
      <c r="A21" s="195" t="s">
        <v>68</v>
      </c>
      <c r="B21" s="121">
        <v>180000</v>
      </c>
      <c r="C21" s="121">
        <v>180000</v>
      </c>
      <c r="D21" s="121">
        <v>172000</v>
      </c>
      <c r="E21" s="121">
        <v>200000</v>
      </c>
      <c r="F21" s="121">
        <v>200000</v>
      </c>
      <c r="G21" s="121">
        <v>200000</v>
      </c>
      <c r="H21" s="121">
        <v>100000</v>
      </c>
      <c r="I21" s="121">
        <v>100000</v>
      </c>
      <c r="J21" s="121">
        <v>130000</v>
      </c>
    </row>
    <row r="22" spans="1:10" ht="15">
      <c r="A22" s="195" t="s">
        <v>69</v>
      </c>
      <c r="B22" s="121">
        <v>125000</v>
      </c>
      <c r="C22" s="121">
        <v>108000</v>
      </c>
      <c r="D22" s="121">
        <v>125000</v>
      </c>
      <c r="E22" s="121">
        <v>150000</v>
      </c>
      <c r="F22" s="121">
        <v>150000</v>
      </c>
      <c r="G22" s="121">
        <v>125000</v>
      </c>
      <c r="H22" s="121">
        <v>43333</v>
      </c>
      <c r="I22" s="121">
        <v>43333</v>
      </c>
      <c r="J22" s="121">
        <v>108000</v>
      </c>
    </row>
    <row r="23" spans="1:10" ht="15">
      <c r="A23" s="195" t="s">
        <v>53</v>
      </c>
      <c r="B23" s="121">
        <v>37500</v>
      </c>
      <c r="C23" s="121">
        <v>35000</v>
      </c>
      <c r="D23" s="121">
        <v>40000</v>
      </c>
      <c r="E23" s="121">
        <v>50000</v>
      </c>
      <c r="F23" s="121">
        <v>50000</v>
      </c>
      <c r="G23" s="121">
        <v>50000</v>
      </c>
      <c r="H23" s="121">
        <v>26000</v>
      </c>
      <c r="I23" s="121">
        <v>26000</v>
      </c>
      <c r="J23" s="121">
        <v>25000</v>
      </c>
    </row>
    <row r="24" spans="1:10" ht="15">
      <c r="A24" s="195" t="s">
        <v>54</v>
      </c>
      <c r="B24" s="121">
        <v>18200</v>
      </c>
      <c r="C24" s="121">
        <v>15600</v>
      </c>
      <c r="D24" s="121">
        <v>18200</v>
      </c>
      <c r="E24" s="121">
        <v>200000</v>
      </c>
      <c r="F24" s="121">
        <v>200000</v>
      </c>
      <c r="G24" s="121"/>
      <c r="H24" s="121">
        <v>18200</v>
      </c>
      <c r="I24" s="121">
        <v>15600</v>
      </c>
      <c r="J24" s="121">
        <v>18200</v>
      </c>
    </row>
    <row r="25" spans="1:10" ht="15">
      <c r="A25" s="195" t="s">
        <v>71</v>
      </c>
      <c r="B25" s="121">
        <v>65000</v>
      </c>
      <c r="C25" s="121">
        <v>66667</v>
      </c>
      <c r="D25" s="121">
        <v>52000</v>
      </c>
      <c r="E25" s="121">
        <v>100000</v>
      </c>
      <c r="F25" s="121">
        <v>100000</v>
      </c>
      <c r="G25" s="121">
        <v>52000</v>
      </c>
      <c r="H25" s="121">
        <v>57200</v>
      </c>
      <c r="I25" s="121">
        <v>60000</v>
      </c>
      <c r="J25" s="121">
        <v>13000</v>
      </c>
    </row>
    <row r="26" spans="1:10" ht="15">
      <c r="A26" s="195" t="s">
        <v>72</v>
      </c>
      <c r="B26" s="121">
        <v>80000</v>
      </c>
      <c r="C26" s="121">
        <v>80000</v>
      </c>
      <c r="D26" s="121">
        <v>39000</v>
      </c>
      <c r="E26" s="252">
        <v>100000</v>
      </c>
      <c r="F26" s="121">
        <v>100000</v>
      </c>
      <c r="G26" s="121">
        <v>39000</v>
      </c>
      <c r="H26" s="121">
        <v>39000</v>
      </c>
      <c r="I26" s="121">
        <v>39000</v>
      </c>
      <c r="J26" s="121">
        <v>10400</v>
      </c>
    </row>
    <row r="27" spans="1:10" ht="15">
      <c r="A27" s="195" t="s">
        <v>70</v>
      </c>
      <c r="B27" s="121">
        <v>18200</v>
      </c>
      <c r="C27" s="121">
        <v>20000</v>
      </c>
      <c r="D27" s="121">
        <v>18200</v>
      </c>
      <c r="E27" s="121">
        <v>20000</v>
      </c>
      <c r="F27" s="121">
        <v>25000</v>
      </c>
      <c r="G27" s="121">
        <v>15600</v>
      </c>
      <c r="H27" s="121">
        <v>18200</v>
      </c>
      <c r="I27" s="121">
        <v>18200</v>
      </c>
      <c r="J27" s="121">
        <v>18200</v>
      </c>
    </row>
    <row r="28" spans="1:10" ht="5.2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</row>
  </sheetData>
  <sheetProtection/>
  <mergeCells count="4">
    <mergeCell ref="A1:H2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R35"/>
  <sheetViews>
    <sheetView view="pageBreakPreview" zoomScaleSheetLayoutView="100" zoomScalePageLayoutView="0" workbookViewId="0" topLeftCell="A4">
      <selection activeCell="D45" sqref="D45"/>
    </sheetView>
  </sheetViews>
  <sheetFormatPr defaultColWidth="9.140625" defaultRowHeight="15"/>
  <cols>
    <col min="1" max="1" width="22.421875" style="0" customWidth="1"/>
    <col min="2" max="2" width="14.8515625" style="0" customWidth="1"/>
    <col min="3" max="11" width="7.8515625" style="0" customWidth="1"/>
  </cols>
  <sheetData>
    <row r="1" spans="1:11" ht="15">
      <c r="A1" s="450" t="s">
        <v>637</v>
      </c>
      <c r="B1" s="450"/>
      <c r="C1" s="450"/>
      <c r="D1" s="450"/>
      <c r="E1" s="450"/>
      <c r="F1" s="450"/>
      <c r="G1" s="450"/>
      <c r="H1" s="450"/>
      <c r="I1" s="450"/>
      <c r="J1" s="37"/>
      <c r="K1" s="37"/>
    </row>
    <row r="2" spans="1:11" ht="15">
      <c r="A2" s="450"/>
      <c r="B2" s="450"/>
      <c r="C2" s="450"/>
      <c r="D2" s="450"/>
      <c r="E2" s="450"/>
      <c r="F2" s="450"/>
      <c r="G2" s="450"/>
      <c r="H2" s="450"/>
      <c r="I2" s="450"/>
      <c r="J2" s="37"/>
      <c r="K2" s="37"/>
    </row>
    <row r="3" spans="1:11" ht="15">
      <c r="A3" s="452"/>
      <c r="B3" s="198"/>
      <c r="C3" s="451" t="s">
        <v>80</v>
      </c>
      <c r="D3" s="451"/>
      <c r="E3" s="451"/>
      <c r="F3" s="451" t="s">
        <v>52</v>
      </c>
      <c r="G3" s="451"/>
      <c r="H3" s="451"/>
      <c r="I3" s="451" t="s">
        <v>51</v>
      </c>
      <c r="J3" s="451"/>
      <c r="K3" s="451"/>
    </row>
    <row r="4" spans="1:11" ht="15">
      <c r="A4" s="452"/>
      <c r="B4" s="198" t="s">
        <v>9</v>
      </c>
      <c r="C4" s="49" t="s">
        <v>9</v>
      </c>
      <c r="D4" s="49" t="s">
        <v>49</v>
      </c>
      <c r="E4" s="49" t="s">
        <v>50</v>
      </c>
      <c r="F4" s="49" t="s">
        <v>9</v>
      </c>
      <c r="G4" s="49" t="s">
        <v>49</v>
      </c>
      <c r="H4" s="49" t="s">
        <v>50</v>
      </c>
      <c r="I4" s="49" t="s">
        <v>9</v>
      </c>
      <c r="J4" s="49" t="s">
        <v>49</v>
      </c>
      <c r="K4" s="49" t="s">
        <v>50</v>
      </c>
    </row>
    <row r="5" spans="1:11" ht="15">
      <c r="A5" s="452"/>
      <c r="B5" s="198"/>
      <c r="C5" s="49"/>
      <c r="D5" s="49"/>
      <c r="E5" s="49"/>
      <c r="F5" s="49"/>
      <c r="G5" s="49"/>
      <c r="H5" s="49"/>
      <c r="I5" s="49"/>
      <c r="J5" s="49"/>
      <c r="K5" s="49"/>
    </row>
    <row r="6" spans="1:11" ht="15">
      <c r="A6" s="176" t="s">
        <v>9</v>
      </c>
      <c r="B6">
        <v>2165992</v>
      </c>
      <c r="C6" s="202">
        <v>100</v>
      </c>
      <c r="D6" s="202">
        <v>100</v>
      </c>
      <c r="E6" s="202">
        <v>100</v>
      </c>
      <c r="F6" s="132">
        <v>100</v>
      </c>
      <c r="G6" s="202">
        <v>100</v>
      </c>
      <c r="H6" s="202">
        <v>100</v>
      </c>
      <c r="I6" s="132">
        <v>100</v>
      </c>
      <c r="J6" s="202">
        <v>100</v>
      </c>
      <c r="K6" s="202">
        <v>100</v>
      </c>
    </row>
    <row r="7" spans="1:11" ht="15">
      <c r="A7" s="176" t="s">
        <v>168</v>
      </c>
      <c r="B7">
        <v>947024</v>
      </c>
      <c r="C7" s="202">
        <v>43.7</v>
      </c>
      <c r="D7" s="202">
        <v>34.6</v>
      </c>
      <c r="E7" s="202">
        <v>54.7</v>
      </c>
      <c r="F7" s="132">
        <v>24.5</v>
      </c>
      <c r="G7" s="202">
        <v>15.5</v>
      </c>
      <c r="H7" s="202">
        <v>36.8</v>
      </c>
      <c r="I7" s="132">
        <v>50.5</v>
      </c>
      <c r="J7" s="202">
        <v>41.9</v>
      </c>
      <c r="K7" s="202">
        <v>60.4</v>
      </c>
    </row>
    <row r="8" spans="1:11" ht="15">
      <c r="A8" s="176" t="s">
        <v>169</v>
      </c>
      <c r="B8">
        <v>509456</v>
      </c>
      <c r="C8" s="202">
        <v>23.5</v>
      </c>
      <c r="D8" s="202">
        <v>22.2</v>
      </c>
      <c r="E8" s="202">
        <v>25.2</v>
      </c>
      <c r="F8" s="132">
        <v>15.7</v>
      </c>
      <c r="G8" s="202">
        <v>13</v>
      </c>
      <c r="H8" s="202">
        <v>19.5</v>
      </c>
      <c r="I8" s="132">
        <v>26.3</v>
      </c>
      <c r="J8" s="202">
        <v>25.7</v>
      </c>
      <c r="K8" s="202">
        <v>27</v>
      </c>
    </row>
    <row r="9" spans="1:11" ht="15">
      <c r="A9" s="176" t="s">
        <v>170</v>
      </c>
      <c r="B9">
        <v>236098</v>
      </c>
      <c r="C9" s="202">
        <v>10.9</v>
      </c>
      <c r="D9" s="202">
        <v>13.3</v>
      </c>
      <c r="E9" s="202">
        <v>8</v>
      </c>
      <c r="F9" s="132">
        <v>11</v>
      </c>
      <c r="G9" s="202">
        <v>10.9</v>
      </c>
      <c r="H9" s="202">
        <v>11.2</v>
      </c>
      <c r="I9" s="132">
        <v>10.9</v>
      </c>
      <c r="J9" s="202">
        <v>14.2</v>
      </c>
      <c r="K9" s="202">
        <v>7</v>
      </c>
    </row>
    <row r="10" spans="1:11" ht="15">
      <c r="A10" s="176" t="s">
        <v>171</v>
      </c>
      <c r="B10">
        <v>207632</v>
      </c>
      <c r="C10" s="202">
        <v>9.6</v>
      </c>
      <c r="D10" s="202">
        <v>14</v>
      </c>
      <c r="E10" s="202">
        <v>4.3</v>
      </c>
      <c r="F10" s="132">
        <v>15.8</v>
      </c>
      <c r="G10" s="202">
        <v>21.3</v>
      </c>
      <c r="H10" s="202">
        <v>8.2</v>
      </c>
      <c r="I10" s="132">
        <v>7.4</v>
      </c>
      <c r="J10" s="202">
        <v>11.2</v>
      </c>
      <c r="K10" s="202">
        <v>3.1</v>
      </c>
    </row>
    <row r="11" spans="1:11" ht="15">
      <c r="A11" s="176" t="s">
        <v>172</v>
      </c>
      <c r="B11">
        <v>249066</v>
      </c>
      <c r="C11" s="202">
        <v>11.5</v>
      </c>
      <c r="D11" s="202">
        <v>14.9</v>
      </c>
      <c r="E11" s="202">
        <v>7.4</v>
      </c>
      <c r="F11" s="132">
        <v>31.6</v>
      </c>
      <c r="G11" s="202">
        <v>37.4</v>
      </c>
      <c r="H11" s="202">
        <v>23.5</v>
      </c>
      <c r="I11" s="132">
        <v>4.4</v>
      </c>
      <c r="J11" s="202">
        <v>6.3</v>
      </c>
      <c r="K11" s="202">
        <v>2.3</v>
      </c>
    </row>
    <row r="12" spans="1:11" ht="15">
      <c r="A12" s="90" t="s">
        <v>689</v>
      </c>
      <c r="B12">
        <v>16715</v>
      </c>
      <c r="C12" s="202">
        <v>0.8</v>
      </c>
      <c r="D12" s="202">
        <v>1.1</v>
      </c>
      <c r="E12" s="202">
        <v>0.4</v>
      </c>
      <c r="F12" s="132">
        <v>1.4</v>
      </c>
      <c r="G12" s="202">
        <v>1.9</v>
      </c>
      <c r="H12" s="202">
        <v>0.8</v>
      </c>
      <c r="I12" s="132">
        <v>0.5</v>
      </c>
      <c r="J12" s="202">
        <v>0.8</v>
      </c>
      <c r="K12" s="202">
        <v>0.3</v>
      </c>
    </row>
    <row r="13" spans="1:11" ht="6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9" ht="15" customHeight="1">
      <c r="A14" s="427" t="s">
        <v>638</v>
      </c>
      <c r="B14" s="427"/>
      <c r="C14" s="427"/>
      <c r="D14" s="427"/>
      <c r="E14" s="427"/>
      <c r="F14" s="427"/>
      <c r="G14" s="427"/>
      <c r="H14" s="427"/>
      <c r="I14" s="427"/>
    </row>
    <row r="15" spans="1:9" ht="15">
      <c r="A15" s="427"/>
      <c r="B15" s="427"/>
      <c r="C15" s="427"/>
      <c r="D15" s="427"/>
      <c r="E15" s="427"/>
      <c r="F15" s="427"/>
      <c r="G15" s="427"/>
      <c r="H15" s="427"/>
      <c r="I15" s="427"/>
    </row>
    <row r="16" spans="1:11" ht="15">
      <c r="A16" s="140"/>
      <c r="B16" s="140"/>
      <c r="C16" s="200" t="s">
        <v>80</v>
      </c>
      <c r="D16" s="200"/>
      <c r="E16" s="200"/>
      <c r="F16" s="199"/>
      <c r="G16" s="199" t="s">
        <v>52</v>
      </c>
      <c r="H16" s="199"/>
      <c r="I16" s="199"/>
      <c r="J16" s="199" t="s">
        <v>51</v>
      </c>
      <c r="K16" s="199"/>
    </row>
    <row r="17" spans="1:11" ht="15">
      <c r="A17" s="151" t="s">
        <v>479</v>
      </c>
      <c r="B17" s="199" t="s">
        <v>9</v>
      </c>
      <c r="C17" s="199" t="s">
        <v>9</v>
      </c>
      <c r="D17" s="199" t="s">
        <v>49</v>
      </c>
      <c r="E17" s="199" t="s">
        <v>50</v>
      </c>
      <c r="F17" s="199" t="s">
        <v>9</v>
      </c>
      <c r="G17" s="199" t="s">
        <v>49</v>
      </c>
      <c r="H17" s="199" t="s">
        <v>50</v>
      </c>
      <c r="I17" s="199" t="s">
        <v>9</v>
      </c>
      <c r="J17" s="199" t="s">
        <v>49</v>
      </c>
      <c r="K17" s="199" t="s">
        <v>50</v>
      </c>
    </row>
    <row r="18" spans="1:16" ht="15">
      <c r="A18" s="176" t="s">
        <v>9</v>
      </c>
      <c r="B18" s="350">
        <v>2174332</v>
      </c>
      <c r="C18" s="201">
        <v>20800</v>
      </c>
      <c r="D18" s="201">
        <v>26000</v>
      </c>
      <c r="E18" s="201">
        <v>18200</v>
      </c>
      <c r="F18" s="201">
        <v>40000</v>
      </c>
      <c r="G18" s="201">
        <v>65000</v>
      </c>
      <c r="H18" s="201">
        <v>25000</v>
      </c>
      <c r="I18" s="201">
        <v>18200</v>
      </c>
      <c r="J18" s="201">
        <v>20800</v>
      </c>
      <c r="K18" s="201">
        <v>18200</v>
      </c>
      <c r="N18" s="244"/>
      <c r="O18" s="244"/>
      <c r="P18" s="244"/>
    </row>
    <row r="19" spans="1:11" ht="15">
      <c r="A19" s="176"/>
      <c r="B19" s="176"/>
      <c r="C19" s="201"/>
      <c r="D19" s="201"/>
      <c r="E19" s="201"/>
      <c r="F19" s="201"/>
      <c r="G19" s="201"/>
      <c r="H19" s="201"/>
      <c r="I19" s="201"/>
      <c r="J19" s="201"/>
      <c r="K19" s="201"/>
    </row>
    <row r="20" spans="1:16" ht="15">
      <c r="A20" s="176" t="s">
        <v>465</v>
      </c>
      <c r="B20" s="171">
        <v>484166</v>
      </c>
      <c r="C20" s="201">
        <v>13000</v>
      </c>
      <c r="D20" s="201">
        <v>12000</v>
      </c>
      <c r="E20" s="201">
        <v>13000</v>
      </c>
      <c r="F20" s="201">
        <v>10000</v>
      </c>
      <c r="G20" s="201">
        <v>12000</v>
      </c>
      <c r="H20" s="201">
        <v>10000</v>
      </c>
      <c r="I20" s="201">
        <v>13000</v>
      </c>
      <c r="J20" s="201">
        <v>12000</v>
      </c>
      <c r="K20" s="201">
        <v>13000</v>
      </c>
      <c r="N20" s="244"/>
      <c r="O20" s="244"/>
      <c r="P20" s="244"/>
    </row>
    <row r="21" spans="1:17" ht="15">
      <c r="A21" s="176" t="s">
        <v>466</v>
      </c>
      <c r="B21" s="171">
        <v>527638</v>
      </c>
      <c r="C21" s="201">
        <v>18200</v>
      </c>
      <c r="D21" s="201">
        <v>18200</v>
      </c>
      <c r="E21" s="201">
        <v>18200</v>
      </c>
      <c r="F21" s="201">
        <v>18000</v>
      </c>
      <c r="G21" s="201">
        <v>18000</v>
      </c>
      <c r="H21" s="201">
        <v>18200</v>
      </c>
      <c r="I21" s="201">
        <v>18200</v>
      </c>
      <c r="J21" s="201">
        <v>18200</v>
      </c>
      <c r="K21" s="201">
        <v>18200</v>
      </c>
      <c r="N21" s="244"/>
      <c r="P21" s="244"/>
      <c r="Q21" s="244"/>
    </row>
    <row r="22" spans="1:11" ht="15">
      <c r="A22" s="176" t="s">
        <v>467</v>
      </c>
      <c r="B22" s="171">
        <v>463861</v>
      </c>
      <c r="C22" s="201">
        <v>25000</v>
      </c>
      <c r="D22" s="201">
        <v>25000</v>
      </c>
      <c r="E22" s="201">
        <v>21667</v>
      </c>
      <c r="F22" s="201">
        <v>23400</v>
      </c>
      <c r="G22" s="201">
        <v>24000</v>
      </c>
      <c r="H22" s="201">
        <v>20800</v>
      </c>
      <c r="I22" s="201">
        <v>25000</v>
      </c>
      <c r="J22" s="201">
        <v>26000</v>
      </c>
      <c r="K22" s="201">
        <v>22000</v>
      </c>
    </row>
    <row r="23" spans="1:18" ht="15">
      <c r="A23" s="176" t="s">
        <v>468</v>
      </c>
      <c r="B23" s="171">
        <v>378539</v>
      </c>
      <c r="C23" s="201">
        <v>39000</v>
      </c>
      <c r="D23" s="201">
        <v>39000</v>
      </c>
      <c r="E23" s="201">
        <v>39000</v>
      </c>
      <c r="F23" s="201">
        <v>39000</v>
      </c>
      <c r="G23" s="201">
        <v>39000</v>
      </c>
      <c r="H23" s="201">
        <v>37500</v>
      </c>
      <c r="I23" s="201">
        <v>39000</v>
      </c>
      <c r="J23" s="201">
        <v>39000</v>
      </c>
      <c r="K23" s="201">
        <v>39000</v>
      </c>
      <c r="P23" s="244"/>
      <c r="Q23" s="244"/>
      <c r="R23" s="244"/>
    </row>
    <row r="24" spans="1:18" ht="15">
      <c r="A24" s="176" t="s">
        <v>469</v>
      </c>
      <c r="B24" s="171">
        <v>320128</v>
      </c>
      <c r="C24" s="201">
        <v>104000</v>
      </c>
      <c r="D24" s="201">
        <v>100000</v>
      </c>
      <c r="E24" s="201">
        <v>140000</v>
      </c>
      <c r="F24" s="201">
        <v>150000</v>
      </c>
      <c r="G24" s="201">
        <v>145000</v>
      </c>
      <c r="H24" s="201">
        <v>200000</v>
      </c>
      <c r="I24" s="201">
        <v>78000</v>
      </c>
      <c r="J24" s="201">
        <v>78000</v>
      </c>
      <c r="K24" s="201">
        <v>80000</v>
      </c>
      <c r="O24" s="244"/>
      <c r="Q24" s="244"/>
      <c r="R24" s="244"/>
    </row>
    <row r="25" spans="1:18" ht="6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N25" s="244"/>
      <c r="O25" s="244"/>
      <c r="P25" s="244"/>
      <c r="Q25" s="244"/>
      <c r="R25" s="244"/>
    </row>
    <row r="26" spans="1:18" ht="15">
      <c r="A26" s="24"/>
      <c r="B26" s="24"/>
      <c r="C26" s="203" t="s">
        <v>80</v>
      </c>
      <c r="D26" s="203"/>
      <c r="E26" s="203"/>
      <c r="F26" s="150"/>
      <c r="G26" s="150" t="s">
        <v>52</v>
      </c>
      <c r="H26" s="150"/>
      <c r="I26" s="150"/>
      <c r="J26" s="150" t="s">
        <v>51</v>
      </c>
      <c r="K26" s="150"/>
      <c r="O26" s="244"/>
      <c r="P26" s="244"/>
      <c r="Q26" s="244"/>
      <c r="R26" s="244"/>
    </row>
    <row r="27" spans="1:18" ht="15">
      <c r="A27" s="151" t="s">
        <v>480</v>
      </c>
      <c r="B27" s="150" t="s">
        <v>9</v>
      </c>
      <c r="C27" s="150" t="s">
        <v>9</v>
      </c>
      <c r="D27" s="150" t="s">
        <v>49</v>
      </c>
      <c r="E27" s="203" t="s">
        <v>50</v>
      </c>
      <c r="F27" s="150" t="s">
        <v>9</v>
      </c>
      <c r="G27" s="150" t="s">
        <v>49</v>
      </c>
      <c r="H27" s="150" t="s">
        <v>50</v>
      </c>
      <c r="I27" s="150" t="s">
        <v>9</v>
      </c>
      <c r="J27" s="150" t="s">
        <v>49</v>
      </c>
      <c r="K27" s="150" t="s">
        <v>50</v>
      </c>
      <c r="O27" s="244"/>
      <c r="P27" s="244"/>
      <c r="Q27" s="244"/>
      <c r="R27" s="244"/>
    </row>
    <row r="28" spans="1:18" ht="15">
      <c r="A28" s="176" t="s">
        <v>9</v>
      </c>
      <c r="B28" s="176">
        <v>2174332</v>
      </c>
      <c r="C28" s="171">
        <v>55442</v>
      </c>
      <c r="D28" s="171">
        <v>68819</v>
      </c>
      <c r="E28" s="171">
        <v>39572</v>
      </c>
      <c r="F28" s="171">
        <v>129966</v>
      </c>
      <c r="G28" s="171">
        <v>160252</v>
      </c>
      <c r="H28" s="171">
        <v>89503</v>
      </c>
      <c r="I28" s="171">
        <v>29412</v>
      </c>
      <c r="J28" s="171">
        <v>34512</v>
      </c>
      <c r="K28" s="171">
        <v>23606</v>
      </c>
      <c r="O28" s="244"/>
      <c r="P28" s="244"/>
      <c r="Q28" s="244"/>
      <c r="R28" s="244"/>
    </row>
    <row r="29" spans="1:18" ht="15">
      <c r="A29" s="176"/>
      <c r="B29" s="176"/>
      <c r="C29" s="171"/>
      <c r="D29" s="171"/>
      <c r="E29" s="171"/>
      <c r="F29" s="171"/>
      <c r="G29" s="171"/>
      <c r="H29" s="171"/>
      <c r="I29" s="171"/>
      <c r="J29" s="171"/>
      <c r="K29" s="171"/>
      <c r="O29" s="244"/>
      <c r="P29" s="244"/>
      <c r="Q29" s="244"/>
      <c r="R29" s="244"/>
    </row>
    <row r="30" spans="1:11" ht="15">
      <c r="A30" s="176" t="s">
        <v>465</v>
      </c>
      <c r="B30" s="171">
        <v>484166</v>
      </c>
      <c r="C30" s="171">
        <v>10970</v>
      </c>
      <c r="D30" s="171">
        <v>10753</v>
      </c>
      <c r="E30" s="171">
        <v>11150</v>
      </c>
      <c r="F30" s="171">
        <v>11393</v>
      </c>
      <c r="G30" s="171">
        <v>11820</v>
      </c>
      <c r="H30" s="171">
        <v>11158</v>
      </c>
      <c r="I30" s="171">
        <v>10830</v>
      </c>
      <c r="J30" s="171">
        <v>10495</v>
      </c>
      <c r="K30" s="171">
        <v>11146</v>
      </c>
    </row>
    <row r="31" spans="1:11" ht="15">
      <c r="A31" s="176" t="s">
        <v>466</v>
      </c>
      <c r="B31" s="171">
        <v>527638</v>
      </c>
      <c r="C31" s="171">
        <v>17174</v>
      </c>
      <c r="D31" s="171">
        <v>17219</v>
      </c>
      <c r="E31" s="171">
        <v>17144</v>
      </c>
      <c r="F31" s="171">
        <v>17289</v>
      </c>
      <c r="G31" s="171">
        <v>17140</v>
      </c>
      <c r="H31" s="171">
        <v>17376</v>
      </c>
      <c r="I31" s="171">
        <v>17169</v>
      </c>
      <c r="J31" s="171">
        <v>17222</v>
      </c>
      <c r="K31" s="171">
        <v>17131</v>
      </c>
    </row>
    <row r="32" spans="1:11" ht="15">
      <c r="A32" s="176" t="s">
        <v>467</v>
      </c>
      <c r="B32" s="171">
        <v>463861</v>
      </c>
      <c r="C32" s="171">
        <v>23458</v>
      </c>
      <c r="D32" s="171">
        <v>23691</v>
      </c>
      <c r="E32" s="171">
        <v>23212</v>
      </c>
      <c r="F32" s="171">
        <v>22953</v>
      </c>
      <c r="G32" s="171">
        <v>23167</v>
      </c>
      <c r="H32" s="171">
        <v>22759</v>
      </c>
      <c r="I32" s="171">
        <v>23563</v>
      </c>
      <c r="J32" s="171">
        <v>23791</v>
      </c>
      <c r="K32" s="171">
        <v>23315</v>
      </c>
    </row>
    <row r="33" spans="1:11" ht="15">
      <c r="A33" s="176" t="s">
        <v>468</v>
      </c>
      <c r="B33" s="171">
        <v>378539</v>
      </c>
      <c r="C33" s="171">
        <v>37713</v>
      </c>
      <c r="D33" s="171">
        <v>37542</v>
      </c>
      <c r="E33" s="171">
        <v>38050</v>
      </c>
      <c r="F33" s="171">
        <v>37916</v>
      </c>
      <c r="G33" s="171">
        <v>38606</v>
      </c>
      <c r="H33" s="171">
        <v>36924</v>
      </c>
      <c r="I33" s="171">
        <v>37634</v>
      </c>
      <c r="J33" s="171">
        <v>37189</v>
      </c>
      <c r="K33" s="171">
        <v>38634</v>
      </c>
    </row>
    <row r="34" spans="1:11" ht="15">
      <c r="A34" s="176" t="s">
        <v>469</v>
      </c>
      <c r="B34" s="171">
        <v>320128</v>
      </c>
      <c r="C34" s="171">
        <v>195653</v>
      </c>
      <c r="D34" s="171">
        <v>191444</v>
      </c>
      <c r="E34" s="171">
        <v>208499</v>
      </c>
      <c r="F34" s="171">
        <v>258454</v>
      </c>
      <c r="G34" s="171">
        <v>260784</v>
      </c>
      <c r="H34" s="171">
        <v>252496</v>
      </c>
      <c r="I34" s="171">
        <v>104335</v>
      </c>
      <c r="J34" s="171">
        <v>101205</v>
      </c>
      <c r="K34" s="171">
        <v>117110</v>
      </c>
    </row>
    <row r="35" spans="1:11" ht="15">
      <c r="A35" s="24"/>
      <c r="B35" s="24"/>
      <c r="C35" s="199"/>
      <c r="D35" s="199"/>
      <c r="E35" s="199"/>
      <c r="F35" s="199"/>
      <c r="G35" s="199"/>
      <c r="H35" s="199"/>
      <c r="I35" s="199"/>
      <c r="J35" s="199"/>
      <c r="K35" s="199"/>
    </row>
  </sheetData>
  <sheetProtection/>
  <mergeCells count="6">
    <mergeCell ref="A1:I2"/>
    <mergeCell ref="A14:I15"/>
    <mergeCell ref="C3:E3"/>
    <mergeCell ref="F3:H3"/>
    <mergeCell ref="I3:K3"/>
    <mergeCell ref="A3:A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25.421875" style="0" customWidth="1"/>
    <col min="2" max="2" width="7.7109375" style="0" customWidth="1"/>
    <col min="3" max="7" width="10.8515625" style="0" customWidth="1"/>
    <col min="8" max="8" width="13.7109375" style="0" bestFit="1" customWidth="1"/>
    <col min="9" max="9" width="15.00390625" style="0" bestFit="1" customWidth="1"/>
  </cols>
  <sheetData>
    <row r="1" spans="1:9" ht="15.75">
      <c r="A1" s="91" t="s">
        <v>691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50"/>
      <c r="B2" s="51"/>
      <c r="C2" s="92"/>
      <c r="D2" s="92"/>
      <c r="E2" s="92"/>
      <c r="F2" s="92"/>
      <c r="G2" s="92"/>
      <c r="H2" s="48" t="s">
        <v>134</v>
      </c>
      <c r="I2" s="48" t="s">
        <v>137</v>
      </c>
    </row>
    <row r="3" spans="1:9" ht="15">
      <c r="A3" s="52"/>
      <c r="B3" s="52"/>
      <c r="C3" s="453" t="s">
        <v>78</v>
      </c>
      <c r="D3" s="453"/>
      <c r="E3" s="453"/>
      <c r="F3" s="453" t="s">
        <v>79</v>
      </c>
      <c r="G3" s="453"/>
      <c r="H3" s="48" t="s">
        <v>136</v>
      </c>
      <c r="I3" s="48" t="s">
        <v>138</v>
      </c>
    </row>
    <row r="4" spans="1:9" ht="15">
      <c r="A4" s="52"/>
      <c r="B4" s="52"/>
      <c r="C4" s="93" t="s">
        <v>9</v>
      </c>
      <c r="D4" s="93" t="s">
        <v>49</v>
      </c>
      <c r="E4" s="93" t="s">
        <v>50</v>
      </c>
      <c r="F4" s="94" t="s">
        <v>52</v>
      </c>
      <c r="G4" s="94" t="s">
        <v>51</v>
      </c>
      <c r="H4" s="48" t="s">
        <v>135</v>
      </c>
      <c r="I4" s="48" t="s">
        <v>135</v>
      </c>
    </row>
    <row r="5" spans="1:13" ht="15">
      <c r="A5" s="288" t="s">
        <v>526</v>
      </c>
      <c r="B5" s="120"/>
      <c r="C5" s="14">
        <v>3137719.355388707</v>
      </c>
      <c r="D5" s="14">
        <v>1502056.2167100494</v>
      </c>
      <c r="E5" s="14">
        <v>1635663.1386785998</v>
      </c>
      <c r="F5" s="14">
        <v>859096.2064732064</v>
      </c>
      <c r="G5" s="14">
        <v>2278623.1489154287</v>
      </c>
      <c r="H5" s="14">
        <v>1300603.3960157374</v>
      </c>
      <c r="I5" s="14">
        <v>1837115.9593729093</v>
      </c>
      <c r="K5" s="244"/>
      <c r="M5" s="40"/>
    </row>
    <row r="6" spans="1:9" ht="5.25" customHeight="1">
      <c r="A6" s="95"/>
      <c r="B6" s="95"/>
      <c r="C6" s="96"/>
      <c r="D6" s="96"/>
      <c r="E6" s="96"/>
      <c r="F6" s="96"/>
      <c r="G6" s="96"/>
      <c r="H6" s="96"/>
      <c r="I6" s="96"/>
    </row>
    <row r="7" spans="1:14" ht="15">
      <c r="A7" s="454" t="s">
        <v>15</v>
      </c>
      <c r="B7" s="97" t="s">
        <v>227</v>
      </c>
      <c r="C7" s="14">
        <v>665935.3211511589</v>
      </c>
      <c r="D7" s="14">
        <v>349669.7263796167</v>
      </c>
      <c r="E7" s="14">
        <v>316265.5947715448</v>
      </c>
      <c r="F7" s="14">
        <v>198058.51238600464</v>
      </c>
      <c r="G7" s="14">
        <v>467876.8087651575</v>
      </c>
      <c r="H7" s="14">
        <v>261897.0583923346</v>
      </c>
      <c r="I7" s="14">
        <v>404038.2627588269</v>
      </c>
      <c r="K7" s="244"/>
      <c r="L7" s="40"/>
      <c r="N7" s="40"/>
    </row>
    <row r="8" spans="1:12" ht="15">
      <c r="A8" s="454"/>
      <c r="B8" s="97" t="s">
        <v>228</v>
      </c>
      <c r="C8" s="14">
        <v>1294344.9927583078</v>
      </c>
      <c r="D8" s="14">
        <v>699607.0187773146</v>
      </c>
      <c r="E8" s="14">
        <v>594737.9739809867</v>
      </c>
      <c r="F8" s="14">
        <v>393421.8793499106</v>
      </c>
      <c r="G8" s="14">
        <v>900923.1134084017</v>
      </c>
      <c r="H8" s="14">
        <v>521116.3472804753</v>
      </c>
      <c r="I8" s="14">
        <v>773228.645477825</v>
      </c>
      <c r="K8" s="244"/>
      <c r="L8" s="40"/>
    </row>
    <row r="9" spans="1:9" ht="15">
      <c r="A9" s="454" t="s">
        <v>16</v>
      </c>
      <c r="B9" s="97" t="s">
        <v>227</v>
      </c>
      <c r="C9" s="14">
        <v>193879.3754628668</v>
      </c>
      <c r="D9" s="14">
        <v>93161.51772251584</v>
      </c>
      <c r="E9" s="14">
        <v>100717.8577403513</v>
      </c>
      <c r="F9" s="14">
        <v>55126.61881244334</v>
      </c>
      <c r="G9" s="14">
        <v>138752.75665042351</v>
      </c>
      <c r="H9" s="14">
        <v>109374.4064012438</v>
      </c>
      <c r="I9" s="14">
        <v>84504.96906162324</v>
      </c>
    </row>
    <row r="10" spans="1:11" ht="15">
      <c r="A10" s="454"/>
      <c r="B10" s="97" t="s">
        <v>228</v>
      </c>
      <c r="C10" s="14">
        <v>343242.12081486767</v>
      </c>
      <c r="D10" s="14">
        <v>164322.2652929651</v>
      </c>
      <c r="E10" s="14">
        <v>178919.85552190372</v>
      </c>
      <c r="F10" s="14">
        <v>104887.86792515629</v>
      </c>
      <c r="G10" s="14">
        <v>238354.25288971188</v>
      </c>
      <c r="H10" s="14">
        <v>185437.35046297035</v>
      </c>
      <c r="I10" s="14">
        <v>157804.77035189807</v>
      </c>
      <c r="K10" s="244"/>
    </row>
    <row r="11" spans="1:9" ht="15">
      <c r="A11" s="454" t="s">
        <v>133</v>
      </c>
      <c r="B11" s="97" t="s">
        <v>227</v>
      </c>
      <c r="C11" s="14">
        <v>1162895.8316234942</v>
      </c>
      <c r="D11" s="14">
        <v>533128.898543926</v>
      </c>
      <c r="E11" s="14">
        <v>629766.9330795687</v>
      </c>
      <c r="F11" s="14">
        <v>291572.87074916763</v>
      </c>
      <c r="G11" s="14">
        <v>871322.9608743303</v>
      </c>
      <c r="H11" s="14">
        <v>388157.7723972032</v>
      </c>
      <c r="I11" s="14">
        <v>774738.059226288</v>
      </c>
    </row>
    <row r="12" spans="1:9" ht="15">
      <c r="A12" s="454"/>
      <c r="B12" s="97" t="s">
        <v>228</v>
      </c>
      <c r="C12" s="14">
        <v>1500132.2418154592</v>
      </c>
      <c r="D12" s="14">
        <v>638126.932639756</v>
      </c>
      <c r="E12" s="14">
        <v>862005.3091756958</v>
      </c>
      <c r="F12" s="14">
        <v>360786.45919814246</v>
      </c>
      <c r="G12" s="14">
        <v>1139345.7826173184</v>
      </c>
      <c r="H12" s="14">
        <v>594049.6982722855</v>
      </c>
      <c r="I12" s="14">
        <v>906082.543543162</v>
      </c>
    </row>
    <row r="13" spans="1:9" ht="6.75" customHeight="1">
      <c r="A13" s="46"/>
      <c r="B13" s="46"/>
      <c r="C13" s="46"/>
      <c r="D13" s="46"/>
      <c r="E13" s="46"/>
      <c r="F13" s="46"/>
      <c r="G13" s="46"/>
      <c r="H13" s="46"/>
      <c r="I13" s="46"/>
    </row>
    <row r="16" ht="15">
      <c r="F16" s="311"/>
    </row>
    <row r="17" ht="15">
      <c r="C17" s="311"/>
    </row>
    <row r="19" ht="15">
      <c r="C19" s="311"/>
    </row>
    <row r="26" ht="15">
      <c r="E26" s="76"/>
    </row>
    <row r="27" spans="2:8" ht="15">
      <c r="B27" s="75"/>
      <c r="C27" s="75"/>
      <c r="D27" s="75"/>
      <c r="E27" s="75"/>
      <c r="F27" s="75"/>
      <c r="G27" s="75"/>
      <c r="H27" s="75"/>
    </row>
    <row r="28" spans="2:8" ht="15">
      <c r="B28" s="75"/>
      <c r="C28" s="75"/>
      <c r="D28" s="75"/>
      <c r="E28" s="75"/>
      <c r="F28" s="75"/>
      <c r="G28" s="75"/>
      <c r="H28" s="75"/>
    </row>
    <row r="29" spans="2:10" ht="15">
      <c r="B29" s="75"/>
      <c r="C29" s="75"/>
      <c r="D29" s="75"/>
      <c r="E29" s="75"/>
      <c r="F29" s="75"/>
      <c r="G29" s="75"/>
      <c r="H29" s="75"/>
      <c r="J29" s="75"/>
    </row>
    <row r="30" spans="2:10" ht="15">
      <c r="B30" s="75"/>
      <c r="C30" s="75"/>
      <c r="D30" s="75"/>
      <c r="E30" s="75"/>
      <c r="F30" s="75"/>
      <c r="G30" s="75"/>
      <c r="H30" s="75"/>
      <c r="J30" s="75"/>
    </row>
    <row r="31" spans="2:10" ht="15">
      <c r="B31" s="75"/>
      <c r="C31" s="75"/>
      <c r="D31" s="75"/>
      <c r="E31" s="75"/>
      <c r="F31" s="75"/>
      <c r="G31" s="75"/>
      <c r="H31" s="75"/>
      <c r="J31" s="75"/>
    </row>
    <row r="33" ht="15">
      <c r="J33" s="75"/>
    </row>
    <row r="36" ht="15">
      <c r="K36" s="75"/>
    </row>
    <row r="37" spans="2:11" ht="15">
      <c r="B37" s="75"/>
      <c r="C37" s="75"/>
      <c r="D37" s="75"/>
      <c r="E37" s="75"/>
      <c r="F37" s="75"/>
      <c r="G37" s="75"/>
      <c r="H37" s="75"/>
      <c r="K37" s="75"/>
    </row>
    <row r="38" spans="2:11" ht="15">
      <c r="B38" s="75"/>
      <c r="C38" s="75"/>
      <c r="D38" s="75"/>
      <c r="E38" s="75"/>
      <c r="F38" s="75"/>
      <c r="G38" s="75"/>
      <c r="H38" s="75"/>
      <c r="K38" s="75"/>
    </row>
    <row r="39" spans="2:11" ht="15">
      <c r="B39" s="75"/>
      <c r="C39" s="75"/>
      <c r="D39" s="75"/>
      <c r="E39" s="75"/>
      <c r="F39" s="75"/>
      <c r="G39" s="75"/>
      <c r="H39" s="75"/>
      <c r="K39" s="75"/>
    </row>
    <row r="41" spans="2:11" ht="15">
      <c r="B41" s="75"/>
      <c r="C41" s="75"/>
      <c r="D41" s="75"/>
      <c r="E41" s="75"/>
      <c r="F41" s="75"/>
      <c r="G41" s="75"/>
      <c r="H41" s="75"/>
      <c r="K41" s="75"/>
    </row>
  </sheetData>
  <sheetProtection/>
  <mergeCells count="5">
    <mergeCell ref="C3:E3"/>
    <mergeCell ref="F3:G3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7">
      <selection activeCell="K23" sqref="K23"/>
    </sheetView>
  </sheetViews>
  <sheetFormatPr defaultColWidth="11.421875" defaultRowHeight="15"/>
  <cols>
    <col min="1" max="1" width="34.00390625" style="0" customWidth="1"/>
    <col min="2" max="3" width="12.8515625" style="0" customWidth="1"/>
    <col min="4" max="9" width="13.00390625" style="0" customWidth="1"/>
  </cols>
  <sheetData>
    <row r="1" spans="1:9" ht="27.75" customHeight="1">
      <c r="A1" s="455" t="s">
        <v>690</v>
      </c>
      <c r="B1" s="455"/>
      <c r="C1" s="455"/>
      <c r="D1" s="455"/>
      <c r="E1" s="455"/>
      <c r="F1" s="455"/>
      <c r="G1" s="455"/>
      <c r="H1" s="455"/>
      <c r="I1" s="455"/>
    </row>
    <row r="2" spans="1:9" ht="24" customHeight="1">
      <c r="A2" s="16"/>
      <c r="B2" s="433" t="s">
        <v>9</v>
      </c>
      <c r="C2" s="432" t="s">
        <v>10</v>
      </c>
      <c r="D2" s="432"/>
      <c r="E2" s="432"/>
      <c r="F2" s="432"/>
      <c r="G2" s="433" t="s">
        <v>11</v>
      </c>
      <c r="H2" s="433" t="s">
        <v>475</v>
      </c>
      <c r="I2" s="433" t="s">
        <v>13</v>
      </c>
    </row>
    <row r="3" spans="1:9" ht="16.5" customHeight="1">
      <c r="A3" s="17">
        <v>15</v>
      </c>
      <c r="B3" s="433"/>
      <c r="C3" s="434" t="s">
        <v>14</v>
      </c>
      <c r="D3" s="434" t="s">
        <v>15</v>
      </c>
      <c r="E3" s="434" t="s">
        <v>16</v>
      </c>
      <c r="F3" s="434" t="s">
        <v>17</v>
      </c>
      <c r="G3" s="433"/>
      <c r="H3" s="433"/>
      <c r="I3" s="433"/>
    </row>
    <row r="4" spans="1:11" ht="15">
      <c r="A4" s="17">
        <v>30</v>
      </c>
      <c r="B4" s="433"/>
      <c r="C4" s="435"/>
      <c r="D4" s="435"/>
      <c r="E4" s="435"/>
      <c r="F4" s="435"/>
      <c r="G4" s="433"/>
      <c r="H4" s="433"/>
      <c r="I4" s="433"/>
      <c r="K4" s="40"/>
    </row>
    <row r="5" spans="1:9" ht="15">
      <c r="A5" s="289" t="s">
        <v>527</v>
      </c>
      <c r="B5" s="267">
        <v>3137719.355388707</v>
      </c>
      <c r="C5" s="113">
        <f>D5+E5</f>
        <v>1637587.1135731754</v>
      </c>
      <c r="D5" s="267">
        <v>1294344.9927583078</v>
      </c>
      <c r="E5" s="267">
        <v>343242.12081486767</v>
      </c>
      <c r="F5" s="267">
        <v>1500132.2418154592</v>
      </c>
      <c r="G5" s="290">
        <f>C5/B5*100</f>
        <v>52.190362747413644</v>
      </c>
      <c r="H5" s="290">
        <f>D5/B5*100</f>
        <v>41.2511396385851</v>
      </c>
      <c r="I5" s="290">
        <f>E5/C5*100</f>
        <v>20.960235823175335</v>
      </c>
    </row>
    <row r="6" spans="1:9" ht="8.25" customHeight="1">
      <c r="A6" s="289"/>
      <c r="B6" s="218"/>
      <c r="C6" s="113"/>
      <c r="D6" s="218"/>
      <c r="E6" s="218"/>
      <c r="F6" s="218"/>
      <c r="G6" s="290"/>
      <c r="H6" s="290"/>
      <c r="I6" s="290"/>
    </row>
    <row r="7" spans="1:10" ht="15">
      <c r="A7" s="291" t="s">
        <v>130</v>
      </c>
      <c r="B7" s="267">
        <v>1220542.7704855795</v>
      </c>
      <c r="C7" s="113">
        <f aca="true" t="shared" si="0" ref="C7:C43">D7+E7</f>
        <v>737302.7690531272</v>
      </c>
      <c r="D7" s="267">
        <v>615118.7043092554</v>
      </c>
      <c r="E7" s="267">
        <v>122184.06474387179</v>
      </c>
      <c r="F7" s="267">
        <v>483240.0014324434</v>
      </c>
      <c r="G7" s="290">
        <f aca="true" t="shared" si="1" ref="G7:G43">C7/B7*100</f>
        <v>60.40777815264919</v>
      </c>
      <c r="H7" s="290">
        <f aca="true" t="shared" si="2" ref="H7:I43">D7/B7*100</f>
        <v>50.39714454779304</v>
      </c>
      <c r="I7" s="290">
        <f t="shared" si="2"/>
        <v>16.571762628910957</v>
      </c>
      <c r="J7" s="244"/>
    </row>
    <row r="8" spans="1:11" ht="15">
      <c r="A8" s="291" t="s">
        <v>81</v>
      </c>
      <c r="B8" s="267">
        <v>968663.4440609884</v>
      </c>
      <c r="C8" s="113">
        <f t="shared" si="0"/>
        <v>472724.0706441448</v>
      </c>
      <c r="D8" s="267">
        <v>383497.55589339085</v>
      </c>
      <c r="E8" s="267">
        <v>89226.51475075397</v>
      </c>
      <c r="F8" s="267">
        <v>495939.37341684557</v>
      </c>
      <c r="G8" s="290">
        <f t="shared" si="1"/>
        <v>48.80168375739608</v>
      </c>
      <c r="H8" s="290">
        <f t="shared" si="2"/>
        <v>39.59038180336712</v>
      </c>
      <c r="I8" s="290">
        <f t="shared" si="2"/>
        <v>18.874967510998932</v>
      </c>
      <c r="K8" s="40"/>
    </row>
    <row r="9" spans="1:9" ht="15">
      <c r="A9" s="291" t="s">
        <v>373</v>
      </c>
      <c r="B9" s="267">
        <v>435547.1066130753</v>
      </c>
      <c r="C9" s="113">
        <f t="shared" si="0"/>
        <v>125818.48037009769</v>
      </c>
      <c r="D9" s="267">
        <v>95004.69156949224</v>
      </c>
      <c r="E9" s="267">
        <v>30813.788800605453</v>
      </c>
      <c r="F9" s="267">
        <v>309728.6262429785</v>
      </c>
      <c r="G9" s="290">
        <f t="shared" si="1"/>
        <v>28.88745636459259</v>
      </c>
      <c r="H9" s="290">
        <f t="shared" si="2"/>
        <v>21.812724760881274</v>
      </c>
      <c r="I9" s="290">
        <f>E9/C9*100</f>
        <v>24.490669979454566</v>
      </c>
    </row>
    <row r="10" spans="1:9" ht="15">
      <c r="A10" s="291" t="s">
        <v>82</v>
      </c>
      <c r="B10" s="267">
        <v>420437.9750253668</v>
      </c>
      <c r="C10" s="113">
        <f t="shared" si="0"/>
        <v>228201.4994442001</v>
      </c>
      <c r="D10" s="267">
        <v>147534.3815789073</v>
      </c>
      <c r="E10" s="267">
        <v>80667.11786529279</v>
      </c>
      <c r="F10" s="267">
        <v>192236.47558116796</v>
      </c>
      <c r="G10" s="290">
        <f t="shared" si="1"/>
        <v>54.277090320024435</v>
      </c>
      <c r="H10" s="290">
        <f t="shared" si="2"/>
        <v>35.090641269977084</v>
      </c>
      <c r="I10" s="290">
        <f t="shared" si="2"/>
        <v>35.34907441965233</v>
      </c>
    </row>
    <row r="11" spans="1:9" ht="15">
      <c r="A11" s="291" t="s">
        <v>374</v>
      </c>
      <c r="B11" s="267">
        <v>92528.05920362487</v>
      </c>
      <c r="C11" s="113">
        <f t="shared" si="0"/>
        <v>73540.29406160473</v>
      </c>
      <c r="D11" s="267">
        <v>53189.65940726027</v>
      </c>
      <c r="E11" s="267">
        <v>20350.63465434446</v>
      </c>
      <c r="F11" s="267">
        <v>18987.765142020173</v>
      </c>
      <c r="G11" s="290">
        <f t="shared" si="1"/>
        <v>79.4789112562773</v>
      </c>
      <c r="H11" s="290">
        <f t="shared" si="2"/>
        <v>57.48489686810216</v>
      </c>
      <c r="I11" s="290">
        <f t="shared" si="2"/>
        <v>27.672767581397927</v>
      </c>
    </row>
    <row r="12" spans="1:9" ht="15">
      <c r="A12" s="292"/>
      <c r="B12" s="226"/>
      <c r="C12" s="204"/>
      <c r="D12" s="226"/>
      <c r="E12" s="226"/>
      <c r="F12" s="226"/>
      <c r="G12" s="293"/>
      <c r="H12" s="293"/>
      <c r="I12" s="293"/>
    </row>
    <row r="13" spans="1:9" ht="15">
      <c r="A13" s="289" t="s">
        <v>528</v>
      </c>
      <c r="B13" s="267">
        <v>1502056.2167100494</v>
      </c>
      <c r="C13" s="113">
        <f t="shared" si="0"/>
        <v>863929.2840702797</v>
      </c>
      <c r="D13" s="267">
        <v>699607.0187773146</v>
      </c>
      <c r="E13" s="267">
        <v>164322.2652929651</v>
      </c>
      <c r="F13" s="267">
        <v>638126.932639756</v>
      </c>
      <c r="G13" s="290">
        <f t="shared" si="1"/>
        <v>57.51644142604344</v>
      </c>
      <c r="H13" s="290">
        <f t="shared" si="2"/>
        <v>46.57662016869531</v>
      </c>
      <c r="I13" s="290">
        <f t="shared" si="2"/>
        <v>19.020337465444413</v>
      </c>
    </row>
    <row r="14" spans="1:9" ht="15">
      <c r="A14" s="289"/>
      <c r="B14" s="218"/>
      <c r="C14" s="113"/>
      <c r="D14" s="113"/>
      <c r="E14" s="218"/>
      <c r="F14" s="218"/>
      <c r="G14" s="290"/>
      <c r="H14" s="290"/>
      <c r="I14" s="290"/>
    </row>
    <row r="15" spans="1:11" ht="15">
      <c r="A15" s="291" t="s">
        <v>130</v>
      </c>
      <c r="B15" s="267">
        <v>602491.400424088</v>
      </c>
      <c r="C15" s="113">
        <f t="shared" si="0"/>
        <v>397759.4408486819</v>
      </c>
      <c r="D15" s="267">
        <v>334007.5116198706</v>
      </c>
      <c r="E15" s="267">
        <v>63751.92922881128</v>
      </c>
      <c r="F15" s="267">
        <v>204731.95957540616</v>
      </c>
      <c r="G15" s="290">
        <f t="shared" si="1"/>
        <v>66.01910675715915</v>
      </c>
      <c r="H15" s="290">
        <f t="shared" si="2"/>
        <v>55.43772266040078</v>
      </c>
      <c r="I15" s="290">
        <f t="shared" si="2"/>
        <v>16.027760169007323</v>
      </c>
      <c r="K15" s="244"/>
    </row>
    <row r="16" spans="1:9" ht="15">
      <c r="A16" s="291" t="s">
        <v>81</v>
      </c>
      <c r="B16" s="267">
        <v>445575.53494261473</v>
      </c>
      <c r="C16" s="113">
        <f t="shared" si="0"/>
        <v>245331.89151979052</v>
      </c>
      <c r="D16" s="267">
        <v>207747.41817969212</v>
      </c>
      <c r="E16" s="267">
        <v>37584.473340098404</v>
      </c>
      <c r="F16" s="267">
        <v>200243.6434228245</v>
      </c>
      <c r="G16" s="290">
        <f t="shared" si="1"/>
        <v>55.059551586777886</v>
      </c>
      <c r="H16" s="290">
        <f t="shared" si="2"/>
        <v>46.62451187012494</v>
      </c>
      <c r="I16" s="290">
        <f t="shared" si="2"/>
        <v>15.319848189026223</v>
      </c>
    </row>
    <row r="17" spans="1:9" ht="15">
      <c r="A17" s="291" t="s">
        <v>373</v>
      </c>
      <c r="B17" s="267">
        <v>201363.23358339432</v>
      </c>
      <c r="C17" s="113">
        <f t="shared" si="0"/>
        <v>66921.56474786082</v>
      </c>
      <c r="D17" s="267">
        <v>52510.94386758967</v>
      </c>
      <c r="E17" s="267">
        <v>14410.620880271143</v>
      </c>
      <c r="F17" s="267">
        <v>134441.66883553317</v>
      </c>
      <c r="G17" s="290">
        <f t="shared" si="1"/>
        <v>33.234252130811825</v>
      </c>
      <c r="H17" s="290">
        <f t="shared" si="2"/>
        <v>26.077721803092878</v>
      </c>
      <c r="I17" s="290">
        <f t="shared" si="2"/>
        <v>21.533598227366294</v>
      </c>
    </row>
    <row r="18" spans="1:9" ht="15">
      <c r="A18" s="291" t="s">
        <v>82</v>
      </c>
      <c r="B18" s="267">
        <v>206324.98510290738</v>
      </c>
      <c r="C18" s="113">
        <f t="shared" si="0"/>
        <v>116872.48926836773</v>
      </c>
      <c r="D18" s="267">
        <v>76424.57831499272</v>
      </c>
      <c r="E18" s="267">
        <v>40447.91095337501</v>
      </c>
      <c r="F18" s="267">
        <v>89452.49583453874</v>
      </c>
      <c r="G18" s="290">
        <f t="shared" si="1"/>
        <v>56.64485530440048</v>
      </c>
      <c r="H18" s="290">
        <f t="shared" si="2"/>
        <v>37.04087426778435</v>
      </c>
      <c r="I18" s="290">
        <f t="shared" si="2"/>
        <v>34.608581717205276</v>
      </c>
    </row>
    <row r="19" spans="1:9" ht="15">
      <c r="A19" s="291" t="s">
        <v>374</v>
      </c>
      <c r="B19" s="267">
        <v>46301.06265703729</v>
      </c>
      <c r="C19" s="113">
        <f t="shared" si="0"/>
        <v>37043.89768558186</v>
      </c>
      <c r="D19" s="267">
        <v>28916.56679517284</v>
      </c>
      <c r="E19" s="267">
        <v>8127.330890409024</v>
      </c>
      <c r="F19" s="267">
        <v>9257.164971455415</v>
      </c>
      <c r="G19" s="290">
        <f t="shared" si="1"/>
        <v>80.00658205185182</v>
      </c>
      <c r="H19" s="290">
        <f t="shared" si="2"/>
        <v>62.45335449288617</v>
      </c>
      <c r="I19" s="290">
        <f t="shared" si="2"/>
        <v>21.939729343255163</v>
      </c>
    </row>
    <row r="20" spans="1:9" ht="6.75" customHeight="1">
      <c r="A20" s="292"/>
      <c r="B20" s="226"/>
      <c r="C20" s="204"/>
      <c r="D20" s="226"/>
      <c r="E20" s="226"/>
      <c r="F20" s="226"/>
      <c r="G20" s="293"/>
      <c r="H20" s="293"/>
      <c r="I20" s="293"/>
    </row>
    <row r="21" spans="1:9" ht="15">
      <c r="A21" s="289" t="s">
        <v>529</v>
      </c>
      <c r="B21" s="267">
        <v>1635663.1386785998</v>
      </c>
      <c r="C21" s="113">
        <f t="shared" si="0"/>
        <v>773657.8295028905</v>
      </c>
      <c r="D21" s="267">
        <v>594737.9739809867</v>
      </c>
      <c r="E21" s="267">
        <v>178919.85552190372</v>
      </c>
      <c r="F21" s="267">
        <v>862005.3091756958</v>
      </c>
      <c r="G21" s="290">
        <f t="shared" si="1"/>
        <v>47.299337571910065</v>
      </c>
      <c r="H21" s="290">
        <f t="shared" si="2"/>
        <v>36.36066375265121</v>
      </c>
      <c r="I21" s="290">
        <f t="shared" si="2"/>
        <v>23.126484176715135</v>
      </c>
    </row>
    <row r="22" spans="1:9" ht="15">
      <c r="A22" s="289"/>
      <c r="B22" s="218"/>
      <c r="C22" s="113"/>
      <c r="D22" s="218"/>
      <c r="E22" s="218"/>
      <c r="F22" s="218"/>
      <c r="G22" s="290"/>
      <c r="H22" s="290"/>
      <c r="I22" s="290"/>
    </row>
    <row r="23" spans="1:9" ht="15">
      <c r="A23" s="291" t="s">
        <v>130</v>
      </c>
      <c r="B23" s="267">
        <v>618051.370061483</v>
      </c>
      <c r="C23" s="113">
        <f t="shared" si="0"/>
        <v>339543.3282044456</v>
      </c>
      <c r="D23" s="267">
        <v>281111.19268938503</v>
      </c>
      <c r="E23" s="267">
        <v>58432.13551506056</v>
      </c>
      <c r="F23" s="267">
        <v>278508.0418570373</v>
      </c>
      <c r="G23" s="290">
        <f t="shared" si="1"/>
        <v>54.937719524943084</v>
      </c>
      <c r="H23" s="290">
        <f t="shared" si="2"/>
        <v>45.483467282245556</v>
      </c>
      <c r="I23" s="290">
        <f t="shared" si="2"/>
        <v>17.209036568045136</v>
      </c>
    </row>
    <row r="24" spans="1:9" ht="15">
      <c r="A24" s="291" t="s">
        <v>81</v>
      </c>
      <c r="B24" s="267">
        <v>523087.9091183757</v>
      </c>
      <c r="C24" s="113">
        <f t="shared" si="0"/>
        <v>227392.1791243548</v>
      </c>
      <c r="D24" s="267">
        <v>175750.13771369928</v>
      </c>
      <c r="E24" s="267">
        <v>51642.0414106555</v>
      </c>
      <c r="F24" s="267">
        <v>295695.72999402153</v>
      </c>
      <c r="G24" s="290">
        <f t="shared" si="1"/>
        <v>43.47112123230047</v>
      </c>
      <c r="H24" s="290">
        <f t="shared" si="2"/>
        <v>33.59858537160849</v>
      </c>
      <c r="I24" s="290">
        <f t="shared" si="2"/>
        <v>22.71056181858121</v>
      </c>
    </row>
    <row r="25" spans="1:9" ht="15">
      <c r="A25" s="291" t="s">
        <v>373</v>
      </c>
      <c r="B25" s="267">
        <v>234183.87302968194</v>
      </c>
      <c r="C25" s="113">
        <f t="shared" si="0"/>
        <v>58896.91562223686</v>
      </c>
      <c r="D25" s="267">
        <v>42493.74770190255</v>
      </c>
      <c r="E25" s="267">
        <v>16403.167920334312</v>
      </c>
      <c r="F25" s="267">
        <v>175286.9574074452</v>
      </c>
      <c r="G25" s="290">
        <f t="shared" si="1"/>
        <v>25.149859749211632</v>
      </c>
      <c r="H25" s="290">
        <f t="shared" si="2"/>
        <v>18.145462858800965</v>
      </c>
      <c r="I25" s="290">
        <f t="shared" si="2"/>
        <v>27.850639964822204</v>
      </c>
    </row>
    <row r="26" spans="1:9" ht="15">
      <c r="A26" s="291" t="s">
        <v>82</v>
      </c>
      <c r="B26" s="267">
        <v>214112.98992246183</v>
      </c>
      <c r="C26" s="113">
        <f t="shared" si="0"/>
        <v>111329.01017583246</v>
      </c>
      <c r="D26" s="267">
        <v>71109.80326391461</v>
      </c>
      <c r="E26" s="351">
        <v>40219.206911917856</v>
      </c>
      <c r="F26" s="267">
        <v>102783.97974662886</v>
      </c>
      <c r="G26" s="290">
        <f t="shared" si="1"/>
        <v>51.99544885910415</v>
      </c>
      <c r="H26" s="290">
        <f t="shared" si="2"/>
        <v>33.21134476225197</v>
      </c>
      <c r="I26" s="290">
        <f t="shared" si="2"/>
        <v>36.12643896536568</v>
      </c>
    </row>
    <row r="27" spans="1:9" ht="15">
      <c r="A27" s="291" t="s">
        <v>374</v>
      </c>
      <c r="B27" s="267">
        <v>46226.99654658762</v>
      </c>
      <c r="C27" s="113">
        <f t="shared" si="0"/>
        <v>36496.39637602288</v>
      </c>
      <c r="D27" s="267">
        <v>24273.09261208745</v>
      </c>
      <c r="E27" s="267">
        <v>12223.303763935428</v>
      </c>
      <c r="F27" s="267">
        <v>9730.60017056475</v>
      </c>
      <c r="G27" s="290">
        <f t="shared" si="1"/>
        <v>78.95039501266704</v>
      </c>
      <c r="H27" s="290">
        <f t="shared" si="2"/>
        <v>52.50847864975393</v>
      </c>
      <c r="I27" s="290">
        <f t="shared" si="2"/>
        <v>33.491810089956715</v>
      </c>
    </row>
    <row r="28" spans="1:9" ht="7.5" customHeight="1">
      <c r="A28" s="294"/>
      <c r="B28" s="226"/>
      <c r="C28" s="204"/>
      <c r="D28" s="226"/>
      <c r="E28" s="226"/>
      <c r="F28" s="226"/>
      <c r="G28" s="293"/>
      <c r="H28" s="293"/>
      <c r="I28" s="293"/>
    </row>
    <row r="29" spans="1:9" ht="15">
      <c r="A29" s="289" t="s">
        <v>530</v>
      </c>
      <c r="B29" s="267">
        <v>859096.2064732064</v>
      </c>
      <c r="C29" s="113">
        <f t="shared" si="0"/>
        <v>498309.7472750669</v>
      </c>
      <c r="D29" s="267">
        <v>393421.8793499106</v>
      </c>
      <c r="E29" s="267">
        <v>104887.86792515629</v>
      </c>
      <c r="F29" s="267">
        <v>360786.45919814246</v>
      </c>
      <c r="G29" s="290">
        <f t="shared" si="1"/>
        <v>58.00395153887905</v>
      </c>
      <c r="H29" s="290">
        <f t="shared" si="2"/>
        <v>45.79485701199877</v>
      </c>
      <c r="I29" s="290">
        <f t="shared" si="2"/>
        <v>21.048728927884728</v>
      </c>
    </row>
    <row r="30" spans="1:9" ht="15">
      <c r="A30" s="289"/>
      <c r="B30" s="218"/>
      <c r="C30" s="113"/>
      <c r="D30" s="218"/>
      <c r="E30" s="218"/>
      <c r="F30" s="218"/>
      <c r="G30" s="290"/>
      <c r="H30" s="290"/>
      <c r="I30" s="290"/>
    </row>
    <row r="31" spans="1:9" ht="15">
      <c r="A31" s="291" t="s">
        <v>130</v>
      </c>
      <c r="B31" s="267">
        <v>184393.26106080716</v>
      </c>
      <c r="C31" s="113">
        <f t="shared" si="0"/>
        <v>139640.0679743148</v>
      </c>
      <c r="D31" s="267">
        <v>123391.95005780944</v>
      </c>
      <c r="E31" s="267">
        <v>16248.117916505338</v>
      </c>
      <c r="F31" s="267">
        <v>44753.1930864927</v>
      </c>
      <c r="G31" s="290">
        <f t="shared" si="1"/>
        <v>75.72948554137552</v>
      </c>
      <c r="H31" s="290">
        <f t="shared" si="2"/>
        <v>66.91781974457224</v>
      </c>
      <c r="I31" s="290">
        <f t="shared" si="2"/>
        <v>11.635713267837993</v>
      </c>
    </row>
    <row r="32" spans="1:9" ht="15">
      <c r="A32" s="291" t="s">
        <v>81</v>
      </c>
      <c r="B32" s="267">
        <v>230246.9276396282</v>
      </c>
      <c r="C32" s="113">
        <f t="shared" si="0"/>
        <v>139338.15055396475</v>
      </c>
      <c r="D32" s="267">
        <v>118583.73317972336</v>
      </c>
      <c r="E32" s="267">
        <v>20754.41737424139</v>
      </c>
      <c r="F32" s="267">
        <v>90908.77708566366</v>
      </c>
      <c r="G32" s="290">
        <f t="shared" si="1"/>
        <v>60.51683381072096</v>
      </c>
      <c r="H32" s="290">
        <f t="shared" si="2"/>
        <v>51.502851480096666</v>
      </c>
      <c r="I32" s="290">
        <f t="shared" si="2"/>
        <v>14.894999891794416</v>
      </c>
    </row>
    <row r="33" spans="1:9" ht="15">
      <c r="A33" s="291" t="s">
        <v>373</v>
      </c>
      <c r="B33" s="267">
        <v>158242.83810506813</v>
      </c>
      <c r="C33" s="113">
        <f t="shared" si="0"/>
        <v>52266.56870354638</v>
      </c>
      <c r="D33" s="267">
        <v>39078.35340943455</v>
      </c>
      <c r="E33" s="267">
        <v>13188.215294111822</v>
      </c>
      <c r="F33" s="267">
        <v>105976.269401522</v>
      </c>
      <c r="G33" s="290">
        <f t="shared" si="1"/>
        <v>33.02934232564956</v>
      </c>
      <c r="H33" s="290">
        <f t="shared" si="2"/>
        <v>24.6951798118584</v>
      </c>
      <c r="I33" s="290">
        <f t="shared" si="2"/>
        <v>25.2326020652222</v>
      </c>
    </row>
    <row r="34" spans="1:9" ht="15">
      <c r="A34" s="291" t="s">
        <v>82</v>
      </c>
      <c r="B34" s="267">
        <v>216248.18870548942</v>
      </c>
      <c r="C34" s="113">
        <f t="shared" si="0"/>
        <v>110532.97314120177</v>
      </c>
      <c r="D34" s="267">
        <v>70852.56809103646</v>
      </c>
      <c r="E34" s="267">
        <v>39680.40505016531</v>
      </c>
      <c r="F34" s="267">
        <v>105715.21556428792</v>
      </c>
      <c r="G34" s="290">
        <f t="shared" si="1"/>
        <v>51.11394171802185</v>
      </c>
      <c r="H34" s="290">
        <f t="shared" si="2"/>
        <v>32.76446776973068</v>
      </c>
      <c r="I34" s="290">
        <f t="shared" si="2"/>
        <v>35.89915653447145</v>
      </c>
    </row>
    <row r="35" spans="1:9" ht="15">
      <c r="A35" s="291" t="s">
        <v>374</v>
      </c>
      <c r="B35" s="267">
        <v>69964.99096221481</v>
      </c>
      <c r="C35" s="113">
        <f t="shared" si="0"/>
        <v>56531.98690203949</v>
      </c>
      <c r="D35" s="267">
        <v>41515.2746119069</v>
      </c>
      <c r="E35" s="267">
        <v>15016.712290132591</v>
      </c>
      <c r="F35" s="267">
        <v>13433.004060175368</v>
      </c>
      <c r="G35" s="290">
        <f t="shared" si="1"/>
        <v>80.80039191682319</v>
      </c>
      <c r="H35" s="290">
        <f t="shared" si="2"/>
        <v>59.337211426679914</v>
      </c>
      <c r="I35" s="290">
        <f t="shared" si="2"/>
        <v>26.56321334708092</v>
      </c>
    </row>
    <row r="36" spans="1:9" ht="6.75" customHeight="1">
      <c r="A36" s="294" t="s">
        <v>41</v>
      </c>
      <c r="B36" s="206"/>
      <c r="C36" s="204"/>
      <c r="D36" s="206"/>
      <c r="E36" s="206"/>
      <c r="F36" s="206"/>
      <c r="G36" s="293"/>
      <c r="H36" s="293"/>
      <c r="I36" s="293"/>
    </row>
    <row r="37" spans="1:9" ht="15">
      <c r="A37" s="289" t="s">
        <v>531</v>
      </c>
      <c r="B37" s="267">
        <v>2278623.1489154287</v>
      </c>
      <c r="C37" s="113">
        <f t="shared" si="0"/>
        <v>1139277.3662981135</v>
      </c>
      <c r="D37" s="267">
        <v>900923.1134084017</v>
      </c>
      <c r="E37" s="267">
        <v>238354.25288971188</v>
      </c>
      <c r="F37" s="267">
        <v>1139345.7826173184</v>
      </c>
      <c r="G37" s="290">
        <f t="shared" si="1"/>
        <v>49.9984987355361</v>
      </c>
      <c r="H37" s="290">
        <f t="shared" si="2"/>
        <v>39.538047958356785</v>
      </c>
      <c r="I37" s="290">
        <f t="shared" si="2"/>
        <v>20.921529729340904</v>
      </c>
    </row>
    <row r="38" spans="1:9" ht="15">
      <c r="A38" s="289"/>
      <c r="B38" s="218"/>
      <c r="C38" s="113"/>
      <c r="D38" s="218"/>
      <c r="E38" s="218"/>
      <c r="F38" s="218"/>
      <c r="G38" s="290"/>
      <c r="H38" s="290"/>
      <c r="I38" s="290"/>
    </row>
    <row r="39" spans="1:9" ht="15">
      <c r="A39" s="291" t="s">
        <v>130</v>
      </c>
      <c r="B39" s="267">
        <v>1036149.5094247679</v>
      </c>
      <c r="C39" s="113">
        <f t="shared" si="0"/>
        <v>597662.7010788135</v>
      </c>
      <c r="D39" s="267">
        <v>491726.75425144704</v>
      </c>
      <c r="E39" s="267">
        <v>105935.94682736645</v>
      </c>
      <c r="F39" s="267">
        <v>438486.80834595097</v>
      </c>
      <c r="G39" s="290">
        <f t="shared" si="1"/>
        <v>57.68112571038265</v>
      </c>
      <c r="H39" s="290">
        <f t="shared" si="2"/>
        <v>47.457123685213695</v>
      </c>
      <c r="I39" s="290">
        <f t="shared" si="2"/>
        <v>17.725038995431092</v>
      </c>
    </row>
    <row r="40" spans="1:9" ht="15">
      <c r="A40" s="291" t="s">
        <v>81</v>
      </c>
      <c r="B40" s="267">
        <v>738416.5164213654</v>
      </c>
      <c r="C40" s="113">
        <f t="shared" si="0"/>
        <v>333385.9200901808</v>
      </c>
      <c r="D40" s="267">
        <v>264913.8227136683</v>
      </c>
      <c r="E40" s="267">
        <v>68472.09737651255</v>
      </c>
      <c r="F40" s="267">
        <v>405030.5963311825</v>
      </c>
      <c r="G40" s="290">
        <f t="shared" si="1"/>
        <v>45.1487626124467</v>
      </c>
      <c r="H40" s="290">
        <f t="shared" si="2"/>
        <v>35.87593408629818</v>
      </c>
      <c r="I40" s="290">
        <f t="shared" si="2"/>
        <v>20.5383890711374</v>
      </c>
    </row>
    <row r="41" spans="1:9" ht="15">
      <c r="A41" s="291" t="s">
        <v>373</v>
      </c>
      <c r="B41" s="267">
        <v>277304.26850800816</v>
      </c>
      <c r="C41" s="113">
        <f t="shared" si="0"/>
        <v>73551.91166655131</v>
      </c>
      <c r="D41" s="267">
        <v>55926.33816005768</v>
      </c>
      <c r="E41" s="267">
        <v>17625.573506493627</v>
      </c>
      <c r="F41" s="267">
        <v>203752.35684145632</v>
      </c>
      <c r="G41" s="290">
        <f t="shared" si="1"/>
        <v>26.523901727977634</v>
      </c>
      <c r="H41" s="290">
        <f t="shared" si="2"/>
        <v>20.167860545732136</v>
      </c>
      <c r="I41" s="290">
        <f t="shared" si="2"/>
        <v>23.96344718598128</v>
      </c>
    </row>
    <row r="42" spans="1:9" ht="15">
      <c r="A42" s="291" t="s">
        <v>82</v>
      </c>
      <c r="B42" s="267">
        <v>204189.78631987819</v>
      </c>
      <c r="C42" s="113">
        <f t="shared" si="0"/>
        <v>117668.52630299832</v>
      </c>
      <c r="D42" s="267">
        <v>76681.81348787078</v>
      </c>
      <c r="E42" s="267">
        <v>40986.71281512754</v>
      </c>
      <c r="F42" s="267">
        <v>86521.26001687982</v>
      </c>
      <c r="G42" s="290">
        <f t="shared" si="1"/>
        <v>57.62703826853611</v>
      </c>
      <c r="H42" s="290">
        <f t="shared" si="2"/>
        <v>37.554186656399715</v>
      </c>
      <c r="I42" s="290">
        <f t="shared" si="2"/>
        <v>34.83234990942787</v>
      </c>
    </row>
    <row r="43" spans="1:9" ht="15">
      <c r="A43" s="291" t="s">
        <v>374</v>
      </c>
      <c r="B43" s="267">
        <v>22563.068241410074</v>
      </c>
      <c r="C43" s="113">
        <f t="shared" si="0"/>
        <v>17008.307159565273</v>
      </c>
      <c r="D43" s="267">
        <v>11674.384795353411</v>
      </c>
      <c r="E43" s="267">
        <v>5333.922364211861</v>
      </c>
      <c r="F43" s="267">
        <v>5554.761081844797</v>
      </c>
      <c r="G43" s="290">
        <f t="shared" si="1"/>
        <v>75.3811803323356</v>
      </c>
      <c r="H43" s="290">
        <f t="shared" si="2"/>
        <v>51.74112257448823</v>
      </c>
      <c r="I43" s="290">
        <f t="shared" si="2"/>
        <v>31.36068930417996</v>
      </c>
    </row>
    <row r="44" spans="1:9" ht="8.25" customHeight="1">
      <c r="A44" s="207"/>
      <c r="B44" s="207"/>
      <c r="C44" s="207"/>
      <c r="D44" s="207"/>
      <c r="E44" s="207"/>
      <c r="F44" s="207"/>
      <c r="G44" s="207"/>
      <c r="H44" s="207"/>
      <c r="I44" s="207"/>
    </row>
    <row r="45" ht="15">
      <c r="E45" s="75"/>
    </row>
    <row r="47" spans="5:6" ht="15">
      <c r="E47" s="75"/>
      <c r="F47" s="75"/>
    </row>
    <row r="48" ht="15">
      <c r="C48" s="75"/>
    </row>
  </sheetData>
  <sheetProtection/>
  <mergeCells count="10">
    <mergeCell ref="C3:C4"/>
    <mergeCell ref="D3:D4"/>
    <mergeCell ref="E3:E4"/>
    <mergeCell ref="F3:F4"/>
    <mergeCell ref="A1:I1"/>
    <mergeCell ref="B2:B4"/>
    <mergeCell ref="C2:F2"/>
    <mergeCell ref="G2:G4"/>
    <mergeCell ref="H2:H4"/>
    <mergeCell ref="I2:I4"/>
  </mergeCells>
  <printOptions/>
  <pageMargins left="0.75" right="0.75" top="1" bottom="1" header="0.5" footer="0.5"/>
  <pageSetup horizontalDpi="600" verticalDpi="600" orientation="landscape" paperSize="9" scale="87" r:id="rId1"/>
  <rowBreaks count="1" manualBreakCount="1">
    <brk id="2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4">
      <selection activeCell="F32" sqref="F32"/>
    </sheetView>
  </sheetViews>
  <sheetFormatPr defaultColWidth="9.140625" defaultRowHeight="15"/>
  <cols>
    <col min="1" max="1" width="28.421875" style="0" bestFit="1" customWidth="1"/>
    <col min="2" max="8" width="11.421875" style="0" customWidth="1"/>
  </cols>
  <sheetData>
    <row r="1" spans="1:12" ht="15" customHeight="1">
      <c r="A1" s="456" t="s">
        <v>639</v>
      </c>
      <c r="B1" s="456"/>
      <c r="C1" s="456"/>
      <c r="D1" s="456"/>
      <c r="E1" s="456"/>
      <c r="F1" s="456"/>
      <c r="G1" s="456"/>
      <c r="H1" s="456"/>
      <c r="I1" s="74"/>
      <c r="J1" s="74"/>
      <c r="K1" s="74"/>
      <c r="L1" s="74"/>
    </row>
    <row r="2" spans="1:8" ht="15">
      <c r="A2" s="77"/>
      <c r="B2" s="446" t="s">
        <v>80</v>
      </c>
      <c r="C2" s="446"/>
      <c r="D2" s="446"/>
      <c r="E2" s="446" t="s">
        <v>52</v>
      </c>
      <c r="F2" s="447"/>
      <c r="G2" s="446" t="s">
        <v>51</v>
      </c>
      <c r="H2" s="447"/>
    </row>
    <row r="3" spans="1:8" ht="15">
      <c r="A3" s="77"/>
      <c r="B3" s="184" t="s">
        <v>9</v>
      </c>
      <c r="C3" s="184" t="s">
        <v>49</v>
      </c>
      <c r="D3" s="184" t="s">
        <v>50</v>
      </c>
      <c r="E3" s="184" t="s">
        <v>49</v>
      </c>
      <c r="F3" s="184" t="s">
        <v>50</v>
      </c>
      <c r="G3" s="184" t="s">
        <v>49</v>
      </c>
      <c r="H3" s="184" t="s">
        <v>50</v>
      </c>
    </row>
    <row r="4" spans="1:8" ht="15">
      <c r="A4" t="s">
        <v>180</v>
      </c>
      <c r="B4" s="273">
        <f>+SUM(B6:B11)</f>
        <v>186039.7664798643</v>
      </c>
      <c r="C4" s="273">
        <f aca="true" t="shared" si="0" ref="C4:H4">+SUM(C6:C11)</f>
        <v>89156.74087055001</v>
      </c>
      <c r="D4" s="273">
        <f t="shared" si="0"/>
        <v>96883.02560931425</v>
      </c>
      <c r="E4" s="273">
        <f t="shared" si="0"/>
        <v>26062.670336545038</v>
      </c>
      <c r="F4" s="273">
        <f t="shared" si="0"/>
        <v>27994.084535420145</v>
      </c>
      <c r="G4" s="273">
        <f t="shared" si="0"/>
        <v>63094.07053400497</v>
      </c>
      <c r="H4" s="273">
        <f t="shared" si="0"/>
        <v>68888.94107389411</v>
      </c>
    </row>
    <row r="5" spans="2:8" ht="9.75" customHeight="1">
      <c r="B5" s="273"/>
      <c r="C5" s="273"/>
      <c r="D5" s="273"/>
      <c r="E5" s="273"/>
      <c r="F5" s="273"/>
      <c r="G5" s="273"/>
      <c r="H5" s="273"/>
    </row>
    <row r="6" spans="1:9" ht="15">
      <c r="A6" t="s">
        <v>163</v>
      </c>
      <c r="B6" s="14">
        <v>35359.26534371539</v>
      </c>
      <c r="C6" s="14">
        <v>14344.90475054688</v>
      </c>
      <c r="D6" s="14">
        <v>21014.36059316852</v>
      </c>
      <c r="E6" s="14">
        <v>4136.116000912128</v>
      </c>
      <c r="F6" s="14">
        <v>3088.2192670868185</v>
      </c>
      <c r="G6" s="14">
        <v>10208.788749634752</v>
      </c>
      <c r="H6" s="14">
        <v>17926.1413260817</v>
      </c>
      <c r="I6" s="244"/>
    </row>
    <row r="7" spans="1:8" ht="15">
      <c r="A7" t="s">
        <v>164</v>
      </c>
      <c r="B7" s="14">
        <v>40489.46832836071</v>
      </c>
      <c r="C7" s="14">
        <v>19954.907551778517</v>
      </c>
      <c r="D7" s="14">
        <v>20534.560776582195</v>
      </c>
      <c r="E7" s="14">
        <v>2946.3579710297963</v>
      </c>
      <c r="F7" s="14">
        <v>4458.434081035031</v>
      </c>
      <c r="G7" s="14">
        <v>17008.549580748717</v>
      </c>
      <c r="H7" s="14">
        <v>16076.126695547158</v>
      </c>
    </row>
    <row r="8" spans="1:8" ht="15">
      <c r="A8" t="s">
        <v>161</v>
      </c>
      <c r="B8" s="14">
        <v>33576.48896666816</v>
      </c>
      <c r="C8" s="14">
        <v>17932.61418566126</v>
      </c>
      <c r="D8" s="14">
        <v>15643.874781006904</v>
      </c>
      <c r="E8" s="14">
        <v>5735.404451749447</v>
      </c>
      <c r="F8" s="14">
        <v>4605.601247150515</v>
      </c>
      <c r="G8" s="14">
        <v>12197.209733911808</v>
      </c>
      <c r="H8" s="14">
        <v>11038.273533856385</v>
      </c>
    </row>
    <row r="9" spans="1:8" ht="15">
      <c r="A9" t="s">
        <v>165</v>
      </c>
      <c r="B9" s="14">
        <v>22481.010207782736</v>
      </c>
      <c r="C9" s="14">
        <v>12127.1533422553</v>
      </c>
      <c r="D9" s="14">
        <v>10353.856865527421</v>
      </c>
      <c r="E9" s="14">
        <v>4198.4310115729395</v>
      </c>
      <c r="F9" s="14">
        <v>4275.146876028427</v>
      </c>
      <c r="G9" s="14">
        <v>7928.722330682362</v>
      </c>
      <c r="H9" s="14">
        <v>6078.709989498992</v>
      </c>
    </row>
    <row r="10" spans="1:8" ht="15">
      <c r="A10" t="s">
        <v>162</v>
      </c>
      <c r="B10" s="14">
        <v>27822.612055679267</v>
      </c>
      <c r="C10" s="14">
        <v>14679.97156057568</v>
      </c>
      <c r="D10" s="14">
        <v>13142.640495103587</v>
      </c>
      <c r="E10" s="14">
        <v>5320.118814115163</v>
      </c>
      <c r="F10" s="14">
        <v>5264.754224038765</v>
      </c>
      <c r="G10" s="14">
        <v>9359.85274646051</v>
      </c>
      <c r="H10" s="14">
        <v>7877.8862710648245</v>
      </c>
    </row>
    <row r="11" spans="1:8" ht="15">
      <c r="A11" t="s">
        <v>166</v>
      </c>
      <c r="B11" s="14">
        <v>26310.921577658024</v>
      </c>
      <c r="C11" s="14">
        <v>10117.189479732382</v>
      </c>
      <c r="D11" s="14">
        <v>16193.732097925636</v>
      </c>
      <c r="E11" s="14">
        <v>3726.242087165563</v>
      </c>
      <c r="F11" s="14">
        <v>6301.928840080587</v>
      </c>
      <c r="G11" s="14">
        <v>6390.94739256682</v>
      </c>
      <c r="H11" s="14">
        <v>9891.803257845047</v>
      </c>
    </row>
    <row r="12" spans="1:8" ht="6.75" customHeight="1">
      <c r="A12" s="77"/>
      <c r="B12" s="77"/>
      <c r="C12" s="77"/>
      <c r="D12" s="77"/>
      <c r="E12" s="77"/>
      <c r="F12" s="77"/>
      <c r="G12" s="77"/>
      <c r="H12" s="77"/>
    </row>
    <row r="13" spans="1:8" s="76" customFormat="1" ht="15" customHeight="1">
      <c r="A13" s="456" t="s">
        <v>640</v>
      </c>
      <c r="B13" s="456"/>
      <c r="C13" s="456"/>
      <c r="D13" s="456"/>
      <c r="E13" s="456"/>
      <c r="F13" s="456"/>
      <c r="G13" s="456"/>
      <c r="H13" s="456"/>
    </row>
    <row r="14" spans="1:8" s="76" customFormat="1" ht="15">
      <c r="A14" s="82"/>
      <c r="B14" s="446" t="s">
        <v>80</v>
      </c>
      <c r="C14" s="446"/>
      <c r="D14" s="446"/>
      <c r="E14" s="446" t="s">
        <v>52</v>
      </c>
      <c r="F14" s="447"/>
      <c r="G14" s="446" t="s">
        <v>51</v>
      </c>
      <c r="H14" s="447"/>
    </row>
    <row r="15" spans="1:8" s="76" customFormat="1" ht="15">
      <c r="A15" s="82"/>
      <c r="B15" s="184" t="s">
        <v>9</v>
      </c>
      <c r="C15" s="184" t="s">
        <v>49</v>
      </c>
      <c r="D15" s="184" t="s">
        <v>50</v>
      </c>
      <c r="E15" s="184" t="s">
        <v>49</v>
      </c>
      <c r="F15" s="184" t="s">
        <v>50</v>
      </c>
      <c r="G15" s="184" t="s">
        <v>49</v>
      </c>
      <c r="H15" s="184" t="s">
        <v>50</v>
      </c>
    </row>
    <row r="16" s="76" customFormat="1" ht="6" customHeight="1"/>
    <row r="17" spans="1:8" ht="15">
      <c r="A17" t="s">
        <v>181</v>
      </c>
      <c r="B17" s="273">
        <f>SUM(B19:B24)</f>
        <v>329685.94616273785</v>
      </c>
      <c r="C17" s="273">
        <f aca="true" t="shared" si="1" ref="C17:H17">SUM(C19:C24)</f>
        <v>158383.1223370534</v>
      </c>
      <c r="D17" s="273">
        <f t="shared" si="1"/>
        <v>171302.82382568438</v>
      </c>
      <c r="E17" s="273">
        <f t="shared" si="1"/>
        <v>49467.50892098165</v>
      </c>
      <c r="F17" s="273">
        <f t="shared" si="1"/>
        <v>53205.45590839579</v>
      </c>
      <c r="G17" s="273">
        <f t="shared" si="1"/>
        <v>108915.61341607175</v>
      </c>
      <c r="H17" s="273">
        <f t="shared" si="1"/>
        <v>118097.36791728852</v>
      </c>
    </row>
    <row r="18" spans="2:8" ht="4.5" customHeight="1">
      <c r="B18" s="273"/>
      <c r="C18" s="273"/>
      <c r="D18" s="273"/>
      <c r="E18" s="273"/>
      <c r="F18" s="273"/>
      <c r="G18" s="273"/>
      <c r="H18" s="273"/>
    </row>
    <row r="19" spans="1:8" ht="15">
      <c r="A19" t="s">
        <v>163</v>
      </c>
      <c r="B19" s="14">
        <v>64450.2621459948</v>
      </c>
      <c r="C19" s="14">
        <v>29368.86731464315</v>
      </c>
      <c r="D19" s="14">
        <v>35081.39483135161</v>
      </c>
      <c r="E19" s="14">
        <v>9283.797752570792</v>
      </c>
      <c r="F19" s="14">
        <v>6123.275050773335</v>
      </c>
      <c r="G19" s="14">
        <v>20085.069562072367</v>
      </c>
      <c r="H19" s="14">
        <v>28958.119780578272</v>
      </c>
    </row>
    <row r="20" spans="1:8" ht="15">
      <c r="A20" t="s">
        <v>164</v>
      </c>
      <c r="B20" s="14">
        <v>71111.80623598916</v>
      </c>
      <c r="C20" s="14">
        <v>35829.30738045378</v>
      </c>
      <c r="D20" s="14">
        <v>35282.498855535385</v>
      </c>
      <c r="E20" s="14">
        <v>6060.7303509742305</v>
      </c>
      <c r="F20" s="14">
        <v>7038.531153968103</v>
      </c>
      <c r="G20" s="14">
        <v>29768.57702947956</v>
      </c>
      <c r="H20" s="14">
        <v>28243.96770156726</v>
      </c>
    </row>
    <row r="21" spans="1:8" ht="15">
      <c r="A21" t="s">
        <v>161</v>
      </c>
      <c r="B21" s="14">
        <v>52551.463954810395</v>
      </c>
      <c r="C21" s="14">
        <v>26682.724189915272</v>
      </c>
      <c r="D21" s="14">
        <v>25868.739764895126</v>
      </c>
      <c r="E21" s="14">
        <v>8965.634839800414</v>
      </c>
      <c r="F21" s="14">
        <v>7751.926858364711</v>
      </c>
      <c r="G21" s="14">
        <v>17717.089350114853</v>
      </c>
      <c r="H21" s="14">
        <v>18116.812906530402</v>
      </c>
    </row>
    <row r="22" spans="1:8" ht="15">
      <c r="A22" t="s">
        <v>165</v>
      </c>
      <c r="B22" s="14">
        <v>32361.596773843503</v>
      </c>
      <c r="C22" s="14">
        <v>17608.2052154866</v>
      </c>
      <c r="D22" s="14">
        <v>14753.391558356889</v>
      </c>
      <c r="E22" s="14">
        <v>6931.1270179854255</v>
      </c>
      <c r="F22" s="14">
        <v>6279.464364758003</v>
      </c>
      <c r="G22" s="14">
        <v>10677.078197501178</v>
      </c>
      <c r="H22" s="14">
        <v>8473.927193598885</v>
      </c>
    </row>
    <row r="23" spans="1:8" ht="15">
      <c r="A23" t="s">
        <v>162</v>
      </c>
      <c r="B23" s="14">
        <v>51151.50421662418</v>
      </c>
      <c r="C23" s="14">
        <v>26255.51147304301</v>
      </c>
      <c r="D23" s="14">
        <v>24895.992743581177</v>
      </c>
      <c r="E23" s="14">
        <v>8662.31194290159</v>
      </c>
      <c r="F23" s="14">
        <v>9491.62763052434</v>
      </c>
      <c r="G23" s="14">
        <v>17593.199530141417</v>
      </c>
      <c r="H23" s="14">
        <v>15404.365113056823</v>
      </c>
    </row>
    <row r="24" spans="1:8" ht="15">
      <c r="A24" t="s">
        <v>166</v>
      </c>
      <c r="B24" s="14">
        <v>58059.31283547579</v>
      </c>
      <c r="C24" s="14">
        <v>22638.506763511592</v>
      </c>
      <c r="D24" s="14">
        <v>35420.80607196418</v>
      </c>
      <c r="E24" s="14">
        <v>9563.907016749206</v>
      </c>
      <c r="F24" s="14">
        <v>16520.6308500073</v>
      </c>
      <c r="G24" s="14">
        <v>13074.599746762384</v>
      </c>
      <c r="H24" s="14">
        <v>18900.175221956877</v>
      </c>
    </row>
    <row r="25" spans="1:8" ht="7.5" customHeight="1">
      <c r="A25" s="77"/>
      <c r="B25" s="77"/>
      <c r="C25" s="77"/>
      <c r="D25" s="77"/>
      <c r="E25" s="77"/>
      <c r="F25" s="77"/>
      <c r="G25" s="77"/>
      <c r="H25" s="77"/>
    </row>
    <row r="26" ht="15">
      <c r="E26" s="76"/>
    </row>
    <row r="27" ht="15">
      <c r="C27" s="40"/>
    </row>
    <row r="28" spans="2:8" ht="15">
      <c r="B28" s="75"/>
      <c r="C28" s="75"/>
      <c r="D28" s="75"/>
      <c r="E28" s="75"/>
      <c r="F28" s="75"/>
      <c r="G28" s="75"/>
      <c r="H28" s="75"/>
    </row>
    <row r="29" spans="2:6" ht="15">
      <c r="B29" s="75"/>
      <c r="C29" s="75"/>
      <c r="D29" s="75"/>
      <c r="E29" s="75"/>
      <c r="F29" s="75"/>
    </row>
    <row r="30" spans="2:12" ht="15">
      <c r="B30" s="75"/>
      <c r="C30" s="75"/>
      <c r="D30" s="75"/>
      <c r="E30" s="75"/>
      <c r="F30" s="75"/>
      <c r="G30" s="75"/>
      <c r="H30" s="75"/>
      <c r="L30" s="75"/>
    </row>
    <row r="31" spans="2:12" ht="15">
      <c r="B31" s="75"/>
      <c r="C31" s="75"/>
      <c r="D31" s="75"/>
      <c r="E31" s="75"/>
      <c r="F31" s="75"/>
      <c r="G31" s="75"/>
      <c r="H31" s="75"/>
      <c r="L31" s="75"/>
    </row>
    <row r="32" spans="2:12" ht="15">
      <c r="B32" s="75"/>
      <c r="C32" s="75"/>
      <c r="D32" s="75"/>
      <c r="E32" s="75"/>
      <c r="F32" s="75"/>
      <c r="G32" s="75"/>
      <c r="H32" s="75"/>
      <c r="L32" s="75"/>
    </row>
    <row r="33" spans="2:12" ht="15">
      <c r="B33" s="75"/>
      <c r="C33" s="75"/>
      <c r="D33" s="75"/>
      <c r="E33" s="75"/>
      <c r="F33" s="75"/>
      <c r="G33" s="75"/>
      <c r="H33" s="75"/>
      <c r="L33" s="75"/>
    </row>
    <row r="34" spans="2:12" ht="15">
      <c r="B34" s="75"/>
      <c r="C34" s="75"/>
      <c r="D34" s="75"/>
      <c r="E34" s="75"/>
      <c r="F34" s="75"/>
      <c r="G34" s="75"/>
      <c r="H34" s="75"/>
      <c r="L34" s="75"/>
    </row>
    <row r="35" spans="2:12" ht="15">
      <c r="B35" s="75"/>
      <c r="C35" s="75"/>
      <c r="D35" s="75"/>
      <c r="E35" s="75"/>
      <c r="F35" s="75"/>
      <c r="G35" s="75"/>
      <c r="H35" s="75"/>
      <c r="L35" s="75"/>
    </row>
    <row r="36" spans="2:12" ht="15">
      <c r="B36" s="75"/>
      <c r="C36" s="75"/>
      <c r="D36" s="75"/>
      <c r="E36" s="75"/>
      <c r="F36" s="75"/>
      <c r="L36" s="75"/>
    </row>
    <row r="37" ht="15">
      <c r="L37" s="75"/>
    </row>
    <row r="38" ht="15">
      <c r="L38" s="75"/>
    </row>
  </sheetData>
  <sheetProtection/>
  <mergeCells count="8">
    <mergeCell ref="A1:H1"/>
    <mergeCell ref="A13:H13"/>
    <mergeCell ref="B2:D2"/>
    <mergeCell ref="E2:F2"/>
    <mergeCell ref="G2:H2"/>
    <mergeCell ref="B14:D14"/>
    <mergeCell ref="E14:F14"/>
    <mergeCell ref="G14:H14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I26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40.421875" style="0" customWidth="1"/>
    <col min="2" max="8" width="11.421875" style="0" customWidth="1"/>
  </cols>
  <sheetData>
    <row r="1" spans="1:8" ht="15">
      <c r="A1" s="427" t="s">
        <v>641</v>
      </c>
      <c r="B1" s="427"/>
      <c r="C1" s="427"/>
      <c r="D1" s="427"/>
      <c r="E1" s="427"/>
      <c r="F1" s="427"/>
      <c r="G1" s="427"/>
      <c r="H1" s="427"/>
    </row>
    <row r="2" spans="1:8" ht="15">
      <c r="A2" s="427"/>
      <c r="B2" s="427"/>
      <c r="C2" s="427"/>
      <c r="D2" s="427"/>
      <c r="E2" s="427"/>
      <c r="F2" s="427"/>
      <c r="G2" s="427"/>
      <c r="H2" s="427"/>
    </row>
    <row r="3" spans="1:8" ht="15">
      <c r="A3" s="32"/>
      <c r="B3" s="446" t="s">
        <v>80</v>
      </c>
      <c r="C3" s="446"/>
      <c r="D3" s="446"/>
      <c r="E3" s="446" t="s">
        <v>52</v>
      </c>
      <c r="F3" s="447"/>
      <c r="G3" s="446" t="s">
        <v>51</v>
      </c>
      <c r="H3" s="447"/>
    </row>
    <row r="4" spans="1:8" ht="15">
      <c r="A4" s="32"/>
      <c r="B4" s="184" t="s">
        <v>9</v>
      </c>
      <c r="C4" s="184" t="s">
        <v>49</v>
      </c>
      <c r="D4" s="184" t="s">
        <v>50</v>
      </c>
      <c r="E4" s="184" t="s">
        <v>49</v>
      </c>
      <c r="F4" s="184" t="s">
        <v>50</v>
      </c>
      <c r="G4" s="184" t="s">
        <v>49</v>
      </c>
      <c r="H4" s="184" t="s">
        <v>50</v>
      </c>
    </row>
    <row r="5" spans="1:8" ht="15">
      <c r="A5" s="32"/>
      <c r="B5" s="184"/>
      <c r="C5" s="184"/>
      <c r="D5" s="184"/>
      <c r="E5" s="184"/>
      <c r="F5" s="184"/>
      <c r="G5" s="184"/>
      <c r="H5" s="184"/>
    </row>
    <row r="6" spans="1:8" ht="15">
      <c r="A6" s="457" t="s">
        <v>461</v>
      </c>
      <c r="B6" s="352">
        <v>1061821</v>
      </c>
      <c r="C6" s="352">
        <v>389927</v>
      </c>
      <c r="D6" s="352">
        <v>671894</v>
      </c>
      <c r="E6" s="352">
        <v>75365</v>
      </c>
      <c r="F6" s="352">
        <v>131342</v>
      </c>
      <c r="G6" s="352">
        <v>314562</v>
      </c>
      <c r="H6" s="352">
        <v>540552</v>
      </c>
    </row>
    <row r="7" spans="1:8" ht="15">
      <c r="A7" s="457"/>
      <c r="B7" s="352"/>
      <c r="C7" s="352"/>
      <c r="D7" s="352"/>
      <c r="E7" s="352"/>
      <c r="F7" s="352"/>
      <c r="G7" s="352"/>
      <c r="H7" s="352"/>
    </row>
    <row r="8" spans="1:8" ht="15">
      <c r="A8" s="7" t="s">
        <v>167</v>
      </c>
      <c r="B8" s="352">
        <v>241056</v>
      </c>
      <c r="C8" s="352">
        <v>94751</v>
      </c>
      <c r="D8" s="352">
        <v>146304</v>
      </c>
      <c r="E8" s="352">
        <v>28343</v>
      </c>
      <c r="F8" s="352">
        <v>47201</v>
      </c>
      <c r="G8" s="352">
        <v>119206</v>
      </c>
      <c r="H8" s="352">
        <v>188861</v>
      </c>
    </row>
    <row r="9" spans="1:8" ht="15">
      <c r="A9" s="7" t="s">
        <v>182</v>
      </c>
      <c r="B9" s="352">
        <v>383611</v>
      </c>
      <c r="C9" s="352">
        <v>147549</v>
      </c>
      <c r="D9" s="352">
        <v>236062</v>
      </c>
      <c r="E9" s="352">
        <v>33938</v>
      </c>
      <c r="F9" s="352">
        <v>60150</v>
      </c>
      <c r="G9" s="352">
        <v>113689</v>
      </c>
      <c r="H9" s="352">
        <v>229378</v>
      </c>
    </row>
    <row r="10" spans="1:8" ht="15">
      <c r="A10" s="7" t="s">
        <v>183</v>
      </c>
      <c r="B10" s="352">
        <v>437155</v>
      </c>
      <c r="C10" s="352">
        <v>147627</v>
      </c>
      <c r="D10" s="352">
        <v>289528</v>
      </c>
      <c r="E10" s="352">
        <v>13084</v>
      </c>
      <c r="F10" s="352">
        <v>23992</v>
      </c>
      <c r="G10" s="352">
        <v>81667</v>
      </c>
      <c r="H10" s="352">
        <v>122313</v>
      </c>
    </row>
    <row r="11" spans="1:8" ht="8.25" customHeight="1">
      <c r="A11" s="208"/>
      <c r="B11" s="32"/>
      <c r="C11" s="32"/>
      <c r="D11" s="32"/>
      <c r="E11" s="32"/>
      <c r="F11" s="32"/>
      <c r="G11" s="32"/>
      <c r="H11" s="32"/>
    </row>
    <row r="12" spans="1:8" ht="15">
      <c r="A12" s="205" t="s">
        <v>130</v>
      </c>
      <c r="B12" s="178">
        <v>471815</v>
      </c>
      <c r="C12" s="178">
        <v>183282</v>
      </c>
      <c r="D12" s="178">
        <v>288532</v>
      </c>
      <c r="E12" s="178">
        <v>15490</v>
      </c>
      <c r="F12" s="178">
        <v>30525</v>
      </c>
      <c r="G12" s="178">
        <v>167793</v>
      </c>
      <c r="H12" s="178">
        <v>258007</v>
      </c>
    </row>
    <row r="13" spans="1:8" ht="15">
      <c r="A13" s="205" t="s">
        <v>81</v>
      </c>
      <c r="B13" s="178">
        <v>321539</v>
      </c>
      <c r="C13" s="178">
        <v>102807</v>
      </c>
      <c r="D13" s="178">
        <v>218732</v>
      </c>
      <c r="E13" s="178">
        <v>14033</v>
      </c>
      <c r="F13" s="178">
        <v>36348</v>
      </c>
      <c r="G13" s="178">
        <v>88775</v>
      </c>
      <c r="H13" s="178">
        <v>182383</v>
      </c>
    </row>
    <row r="14" spans="1:8" ht="15">
      <c r="A14" s="205" t="s">
        <v>373</v>
      </c>
      <c r="B14" s="178">
        <v>84640</v>
      </c>
      <c r="C14" s="178">
        <v>25002</v>
      </c>
      <c r="D14" s="178">
        <v>59637</v>
      </c>
      <c r="E14" s="178">
        <v>8078</v>
      </c>
      <c r="F14" s="178">
        <v>15504</v>
      </c>
      <c r="G14" s="178">
        <v>16925</v>
      </c>
      <c r="H14" s="178">
        <v>44133</v>
      </c>
    </row>
    <row r="15" spans="1:8" ht="15">
      <c r="A15" s="205" t="s">
        <v>82</v>
      </c>
      <c r="B15" s="178">
        <v>156822</v>
      </c>
      <c r="C15" s="178">
        <v>67998</v>
      </c>
      <c r="D15" s="178">
        <v>88825</v>
      </c>
      <c r="E15" s="178">
        <v>30235</v>
      </c>
      <c r="F15" s="178">
        <v>34958</v>
      </c>
      <c r="G15" s="178">
        <v>37763</v>
      </c>
      <c r="H15" s="178">
        <v>53866</v>
      </c>
    </row>
    <row r="16" spans="1:8" ht="15">
      <c r="A16" s="205" t="s">
        <v>374</v>
      </c>
      <c r="B16" s="178">
        <v>27006</v>
      </c>
      <c r="C16" s="178">
        <v>10837</v>
      </c>
      <c r="D16" s="178">
        <v>16169</v>
      </c>
      <c r="E16" s="178">
        <v>7530</v>
      </c>
      <c r="F16" s="178">
        <v>14006</v>
      </c>
      <c r="G16" s="178">
        <v>3307</v>
      </c>
      <c r="H16" s="178">
        <v>2162</v>
      </c>
    </row>
    <row r="17" ht="15">
      <c r="I17" s="75"/>
    </row>
    <row r="18" spans="2:9" ht="15">
      <c r="B18" s="361"/>
      <c r="C18" s="361"/>
      <c r="D18" s="361"/>
      <c r="E18" s="361"/>
      <c r="F18" s="361"/>
      <c r="G18" s="361"/>
      <c r="H18" s="361"/>
      <c r="I18" s="75"/>
    </row>
    <row r="19" spans="2:9" ht="15">
      <c r="B19" s="359"/>
      <c r="C19" s="359"/>
      <c r="D19" s="359"/>
      <c r="E19" s="359"/>
      <c r="F19" s="359"/>
      <c r="G19" s="359"/>
      <c r="H19" s="359"/>
      <c r="I19" s="75"/>
    </row>
    <row r="20" spans="2:8" ht="15">
      <c r="B20" s="361"/>
      <c r="C20" s="361"/>
      <c r="D20" s="361"/>
      <c r="E20" s="361"/>
      <c r="F20" s="361"/>
      <c r="G20" s="361"/>
      <c r="H20" s="361"/>
    </row>
    <row r="21" spans="2:9" ht="15">
      <c r="B21" s="361"/>
      <c r="C21" s="361"/>
      <c r="D21" s="361"/>
      <c r="E21" s="361"/>
      <c r="F21" s="361"/>
      <c r="G21" s="361"/>
      <c r="H21" s="361"/>
      <c r="I21" s="75"/>
    </row>
    <row r="22" spans="2:8" ht="15">
      <c r="B22" s="361"/>
      <c r="C22" s="361"/>
      <c r="D22" s="361"/>
      <c r="E22" s="361"/>
      <c r="F22" s="361"/>
      <c r="G22" s="361"/>
      <c r="H22" s="361"/>
    </row>
    <row r="23" spans="2:8" ht="15">
      <c r="B23" s="361"/>
      <c r="C23" s="361"/>
      <c r="D23" s="361"/>
      <c r="E23" s="361"/>
      <c r="F23" s="361"/>
      <c r="G23" s="361"/>
      <c r="H23" s="361"/>
    </row>
    <row r="24" spans="2:8" ht="15">
      <c r="B24" s="361"/>
      <c r="C24" s="361"/>
      <c r="D24" s="361"/>
      <c r="E24" s="361"/>
      <c r="F24" s="361"/>
      <c r="G24" s="361"/>
      <c r="H24" s="361"/>
    </row>
    <row r="26" ht="15">
      <c r="E26" s="76"/>
    </row>
  </sheetData>
  <sheetProtection/>
  <mergeCells count="5">
    <mergeCell ref="A1:H2"/>
    <mergeCell ref="B3:D3"/>
    <mergeCell ref="E3:F3"/>
    <mergeCell ref="G3:H3"/>
    <mergeCell ref="A6:A7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C36" sqref="C36"/>
    </sheetView>
  </sheetViews>
  <sheetFormatPr defaultColWidth="9.140625" defaultRowHeight="15"/>
  <cols>
    <col min="1" max="1" width="28.00390625" style="0" customWidth="1"/>
    <col min="2" max="6" width="10.28125" style="0" customWidth="1"/>
    <col min="7" max="7" width="13.7109375" style="0" bestFit="1" customWidth="1"/>
    <col min="8" max="8" width="14.7109375" style="0" customWidth="1"/>
  </cols>
  <sheetData>
    <row r="1" spans="1:8" ht="15.75">
      <c r="A1" s="177" t="s">
        <v>573</v>
      </c>
      <c r="B1" s="1"/>
      <c r="C1" s="1"/>
      <c r="D1" s="1"/>
      <c r="E1" s="1"/>
      <c r="F1" s="1"/>
      <c r="G1" s="8"/>
      <c r="H1" s="8"/>
    </row>
    <row r="2" spans="1:8" ht="15" customHeight="1">
      <c r="A2" s="210"/>
      <c r="B2" s="210"/>
      <c r="C2" s="210"/>
      <c r="D2" s="210"/>
      <c r="E2" s="210"/>
      <c r="F2" s="210"/>
      <c r="G2" s="164" t="s">
        <v>134</v>
      </c>
      <c r="H2" s="164" t="s">
        <v>137</v>
      </c>
    </row>
    <row r="3" spans="1:8" ht="15">
      <c r="A3" s="210"/>
      <c r="B3" s="210" t="s">
        <v>9</v>
      </c>
      <c r="C3" s="210" t="s">
        <v>49</v>
      </c>
      <c r="D3" s="210" t="s">
        <v>50</v>
      </c>
      <c r="E3" s="210" t="s">
        <v>52</v>
      </c>
      <c r="F3" s="210" t="s">
        <v>51</v>
      </c>
      <c r="G3" s="164" t="s">
        <v>136</v>
      </c>
      <c r="H3" s="164" t="s">
        <v>138</v>
      </c>
    </row>
    <row r="4" spans="1:8" ht="15">
      <c r="A4" s="210"/>
      <c r="B4" s="210"/>
      <c r="C4" s="210"/>
      <c r="D4" s="210"/>
      <c r="E4" s="210"/>
      <c r="F4" s="210"/>
      <c r="G4" s="164" t="s">
        <v>135</v>
      </c>
      <c r="H4" s="164" t="s">
        <v>135</v>
      </c>
    </row>
    <row r="5" spans="1:13" ht="15">
      <c r="A5" s="23" t="s">
        <v>481</v>
      </c>
      <c r="B5" s="14">
        <v>606997.0596064298</v>
      </c>
      <c r="C5" s="14">
        <v>316416.75137091655</v>
      </c>
      <c r="D5" s="14">
        <v>290580.30823551334</v>
      </c>
      <c r="E5" s="14">
        <v>183260.64549104593</v>
      </c>
      <c r="F5" s="14">
        <v>423736.4141153842</v>
      </c>
      <c r="G5" s="14">
        <v>365022.6848908208</v>
      </c>
      <c r="H5" s="14">
        <v>241974.37471561012</v>
      </c>
      <c r="L5" s="75"/>
      <c r="M5" s="75"/>
    </row>
    <row r="6" spans="1:8" ht="15">
      <c r="A6" s="211"/>
      <c r="B6" s="133"/>
      <c r="C6" s="133"/>
      <c r="D6" s="133"/>
      <c r="E6" s="133"/>
      <c r="F6" s="133"/>
      <c r="G6" s="133"/>
      <c r="H6" s="133"/>
    </row>
    <row r="7" spans="1:14" ht="15">
      <c r="A7" s="211" t="s">
        <v>290</v>
      </c>
      <c r="B7" s="14">
        <v>193879.3754628668</v>
      </c>
      <c r="C7" s="14">
        <v>93161.51772251584</v>
      </c>
      <c r="D7" s="14">
        <v>100717.8577403513</v>
      </c>
      <c r="E7" s="14">
        <v>55126.61881244334</v>
      </c>
      <c r="F7" s="14">
        <v>138752.75665042351</v>
      </c>
      <c r="G7" s="14">
        <v>109374.4064012438</v>
      </c>
      <c r="H7" s="14">
        <v>84504.96906162324</v>
      </c>
      <c r="I7" s="362"/>
      <c r="L7" s="40"/>
      <c r="M7" s="75"/>
      <c r="N7" s="75"/>
    </row>
    <row r="8" spans="1:14" ht="15">
      <c r="A8" s="211" t="s">
        <v>291</v>
      </c>
      <c r="B8" s="14">
        <v>224762.55845891498</v>
      </c>
      <c r="C8" s="14">
        <v>108009.74129695217</v>
      </c>
      <c r="D8" s="14">
        <v>116752.81716196313</v>
      </c>
      <c r="E8" s="14">
        <v>71271.25988325728</v>
      </c>
      <c r="F8" s="14">
        <v>153491.29857565774</v>
      </c>
      <c r="G8" s="14">
        <v>127856.69838585432</v>
      </c>
      <c r="H8" s="14">
        <v>96905.86007306079</v>
      </c>
      <c r="L8" s="75"/>
      <c r="M8" s="75"/>
      <c r="N8" s="75"/>
    </row>
    <row r="9" spans="1:14" ht="15">
      <c r="A9" s="211" t="s">
        <v>292</v>
      </c>
      <c r="B9" s="14">
        <v>154013.07554660473</v>
      </c>
      <c r="C9" s="14">
        <v>93612.54552918162</v>
      </c>
      <c r="D9" s="14">
        <v>60400.53001742301</v>
      </c>
      <c r="E9" s="14">
        <v>47258.70070905865</v>
      </c>
      <c r="F9" s="14">
        <v>106754.37483754601</v>
      </c>
      <c r="G9" s="14">
        <v>101309.33078826226</v>
      </c>
      <c r="H9" s="14">
        <v>52703.74475834234</v>
      </c>
      <c r="L9" s="75"/>
      <c r="M9" s="75"/>
      <c r="N9" s="75"/>
    </row>
    <row r="10" spans="1:14" ht="15">
      <c r="A10" s="211" t="s">
        <v>293</v>
      </c>
      <c r="B10" s="14">
        <v>29642.79791559662</v>
      </c>
      <c r="C10" s="14">
        <v>18157.25207084873</v>
      </c>
      <c r="D10" s="14">
        <v>11485.545844747892</v>
      </c>
      <c r="E10" s="14">
        <v>8484.776739893723</v>
      </c>
      <c r="F10" s="14">
        <v>21158.021175702896</v>
      </c>
      <c r="G10" s="14">
        <v>23352.361489254738</v>
      </c>
      <c r="H10" s="14">
        <v>6290.436426341875</v>
      </c>
      <c r="L10" s="75"/>
      <c r="M10" s="75"/>
      <c r="N10" s="75"/>
    </row>
    <row r="11" spans="1:14" ht="15">
      <c r="A11" s="211" t="s">
        <v>403</v>
      </c>
      <c r="B11" s="14">
        <v>4699.252222446643</v>
      </c>
      <c r="C11" s="14">
        <v>3475.694751418161</v>
      </c>
      <c r="D11" s="14">
        <v>1223.5574710284816</v>
      </c>
      <c r="E11" s="14">
        <v>1119.2893463934329</v>
      </c>
      <c r="F11" s="14">
        <v>3579.9628760532096</v>
      </c>
      <c r="G11" s="14">
        <v>3129.887826205583</v>
      </c>
      <c r="H11" s="14">
        <v>1569.3643962410588</v>
      </c>
      <c r="L11" s="75"/>
      <c r="M11" s="75"/>
      <c r="N11" s="75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14" ht="15.75">
      <c r="A13" s="146" t="s">
        <v>574</v>
      </c>
      <c r="B13" s="179"/>
      <c r="C13" s="179"/>
      <c r="D13" s="179"/>
      <c r="E13" s="179"/>
      <c r="F13" s="179"/>
      <c r="G13" s="176"/>
      <c r="H13" s="176"/>
      <c r="N13" s="75"/>
    </row>
    <row r="14" spans="1:8" ht="15" customHeight="1">
      <c r="A14" s="210"/>
      <c r="B14" s="210"/>
      <c r="C14" s="210"/>
      <c r="D14" s="210"/>
      <c r="E14" s="210"/>
      <c r="F14" s="210"/>
      <c r="G14" s="164" t="s">
        <v>134</v>
      </c>
      <c r="H14" s="164" t="s">
        <v>137</v>
      </c>
    </row>
    <row r="15" spans="1:8" ht="15">
      <c r="A15" s="210"/>
      <c r="B15" s="210" t="s">
        <v>9</v>
      </c>
      <c r="C15" s="210" t="s">
        <v>49</v>
      </c>
      <c r="D15" s="210" t="s">
        <v>50</v>
      </c>
      <c r="E15" s="210" t="s">
        <v>52</v>
      </c>
      <c r="F15" s="210" t="s">
        <v>51</v>
      </c>
      <c r="G15" s="164" t="s">
        <v>136</v>
      </c>
      <c r="H15" s="164" t="s">
        <v>138</v>
      </c>
    </row>
    <row r="16" spans="1:8" ht="15">
      <c r="A16" s="210"/>
      <c r="B16" s="210"/>
      <c r="C16" s="210"/>
      <c r="D16" s="210"/>
      <c r="E16" s="210"/>
      <c r="F16" s="210"/>
      <c r="G16" s="164" t="s">
        <v>135</v>
      </c>
      <c r="H16" s="164" t="s">
        <v>135</v>
      </c>
    </row>
    <row r="17" spans="1:8" ht="15">
      <c r="A17" s="23" t="s">
        <v>481</v>
      </c>
      <c r="B17" s="14">
        <v>606997.05960643</v>
      </c>
      <c r="C17" s="14">
        <v>316416.75137091655</v>
      </c>
      <c r="D17" s="14">
        <v>290580.30823551334</v>
      </c>
      <c r="E17" s="14">
        <v>183260.64549104593</v>
      </c>
      <c r="F17" s="14">
        <v>423736.4141153842</v>
      </c>
      <c r="G17" s="14">
        <v>365022.6848908208</v>
      </c>
      <c r="H17" s="14">
        <v>241974.37471561012</v>
      </c>
    </row>
    <row r="18" spans="1:8" ht="15">
      <c r="A18" s="211"/>
      <c r="B18" s="133"/>
      <c r="C18" s="133"/>
      <c r="D18" s="133"/>
      <c r="E18" s="133"/>
      <c r="F18" s="133"/>
      <c r="G18" s="133"/>
      <c r="H18" s="133"/>
    </row>
    <row r="19" spans="1:10" ht="15">
      <c r="A19" s="211" t="s">
        <v>130</v>
      </c>
      <c r="B19" s="14">
        <v>258440.01218588022</v>
      </c>
      <c r="C19" s="14">
        <v>137156.79412367416</v>
      </c>
      <c r="D19" s="14">
        <v>121283.21806220652</v>
      </c>
      <c r="E19" s="14">
        <v>39015.573631903484</v>
      </c>
      <c r="F19" s="14">
        <v>219424.43855397703</v>
      </c>
      <c r="G19" s="14">
        <v>196695.06734095502</v>
      </c>
      <c r="H19" s="14">
        <v>61744.94484492553</v>
      </c>
      <c r="J19" s="362"/>
    </row>
    <row r="20" spans="1:8" ht="15">
      <c r="A20" s="211" t="s">
        <v>81</v>
      </c>
      <c r="B20" s="14">
        <v>168719.71192428854</v>
      </c>
      <c r="C20" s="14">
        <v>88086.87760252645</v>
      </c>
      <c r="D20" s="14">
        <v>80632.83432176204</v>
      </c>
      <c r="E20" s="14">
        <v>42290.10497430969</v>
      </c>
      <c r="F20" s="14">
        <v>126429.6069499788</v>
      </c>
      <c r="G20" s="14">
        <v>116071.58677208105</v>
      </c>
      <c r="H20" s="14">
        <v>52648.1251522075</v>
      </c>
    </row>
    <row r="21" spans="1:8" ht="15">
      <c r="A21" s="211" t="s">
        <v>373</v>
      </c>
      <c r="B21" s="14">
        <v>48080.67860751183</v>
      </c>
      <c r="C21" s="14">
        <v>25103.283960284494</v>
      </c>
      <c r="D21" s="14">
        <v>22977.39464722732</v>
      </c>
      <c r="E21" s="14">
        <v>23522.879684755248</v>
      </c>
      <c r="F21" s="14">
        <v>24557.798922756552</v>
      </c>
      <c r="G21" s="14">
        <v>20445.583999444832</v>
      </c>
      <c r="H21" s="14">
        <v>27635.094608066986</v>
      </c>
    </row>
    <row r="22" spans="1:8" ht="15">
      <c r="A22" s="211" t="s">
        <v>82</v>
      </c>
      <c r="B22" s="14">
        <v>95348.4732209124</v>
      </c>
      <c r="C22" s="14">
        <v>49209.1252155905</v>
      </c>
      <c r="D22" s="14">
        <v>46139.34800532203</v>
      </c>
      <c r="E22" s="14">
        <v>49549.30335252035</v>
      </c>
      <c r="F22" s="14">
        <v>45799.16986839217</v>
      </c>
      <c r="G22" s="14">
        <v>25567.897085618246</v>
      </c>
      <c r="H22" s="14">
        <v>69780.57613529426</v>
      </c>
    </row>
    <row r="23" spans="1:8" ht="15">
      <c r="A23" s="211" t="s">
        <v>374</v>
      </c>
      <c r="B23" s="14">
        <v>36408.183667836434</v>
      </c>
      <c r="C23" s="14">
        <v>16860.670468840653</v>
      </c>
      <c r="D23" s="14">
        <v>19547.513198995755</v>
      </c>
      <c r="E23" s="14">
        <v>28882.78384755765</v>
      </c>
      <c r="F23" s="14">
        <v>7525.399820278766</v>
      </c>
      <c r="G23" s="14">
        <v>6242.549692721309</v>
      </c>
      <c r="H23" s="14">
        <v>30165.633975115106</v>
      </c>
    </row>
    <row r="24" spans="1:8" ht="15">
      <c r="A24" s="2"/>
      <c r="B24" s="2"/>
      <c r="C24" s="2"/>
      <c r="D24" s="2"/>
      <c r="E24" s="2"/>
      <c r="F24" s="2"/>
      <c r="G24" s="2"/>
      <c r="H24" s="2"/>
    </row>
    <row r="26" ht="15">
      <c r="E26" s="76"/>
    </row>
    <row r="27" spans="2:8" ht="15">
      <c r="B27" s="75"/>
      <c r="C27" s="75"/>
      <c r="D27" s="75"/>
      <c r="E27" s="75"/>
      <c r="F27" s="75"/>
      <c r="G27" s="75"/>
      <c r="H27" s="75"/>
    </row>
    <row r="29" spans="2:13" ht="15">
      <c r="B29" s="75"/>
      <c r="C29" s="75"/>
      <c r="D29" s="75"/>
      <c r="E29" s="75"/>
      <c r="F29" s="75"/>
      <c r="G29" s="75"/>
      <c r="H29" s="75"/>
      <c r="M29" s="75"/>
    </row>
    <row r="30" spans="2:13" ht="15">
      <c r="B30" s="75"/>
      <c r="C30" s="75"/>
      <c r="D30" s="75"/>
      <c r="E30" s="75"/>
      <c r="F30" s="75"/>
      <c r="G30" s="75"/>
      <c r="H30" s="75"/>
      <c r="M30" s="75"/>
    </row>
    <row r="31" spans="2:13" ht="15">
      <c r="B31" s="75"/>
      <c r="C31" s="75"/>
      <c r="D31" s="75"/>
      <c r="E31" s="75"/>
      <c r="F31" s="75"/>
      <c r="G31" s="75"/>
      <c r="H31" s="75"/>
      <c r="M31" s="75"/>
    </row>
    <row r="32" spans="2:13" ht="15">
      <c r="B32" s="75"/>
      <c r="C32" s="75"/>
      <c r="D32" s="75"/>
      <c r="E32" s="75"/>
      <c r="F32" s="75"/>
      <c r="G32" s="75"/>
      <c r="H32" s="75"/>
      <c r="M32" s="75"/>
    </row>
    <row r="33" spans="2:13" ht="15">
      <c r="B33" s="75"/>
      <c r="C33" s="75"/>
      <c r="D33" s="75"/>
      <c r="E33" s="75"/>
      <c r="F33" s="75"/>
      <c r="G33" s="75"/>
      <c r="H33" s="75"/>
      <c r="M33" s="75"/>
    </row>
    <row r="34" spans="5:6" ht="15">
      <c r="E34" s="75"/>
      <c r="F34" s="75"/>
    </row>
    <row r="35" ht="15">
      <c r="M35" s="75"/>
    </row>
    <row r="37" ht="15">
      <c r="H37" s="7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9">
      <selection activeCell="G28" sqref="G28"/>
    </sheetView>
  </sheetViews>
  <sheetFormatPr defaultColWidth="9.140625" defaultRowHeight="15"/>
  <cols>
    <col min="1" max="1" width="55.57421875" style="0" customWidth="1"/>
  </cols>
  <sheetData>
    <row r="1" spans="1:7" ht="15">
      <c r="A1" s="413" t="s">
        <v>470</v>
      </c>
      <c r="B1" s="414"/>
      <c r="C1" s="414"/>
      <c r="D1" s="414"/>
      <c r="E1" s="414"/>
      <c r="F1" s="414"/>
      <c r="G1" s="414"/>
    </row>
    <row r="2" spans="1:7" ht="15">
      <c r="A2" s="411" t="s">
        <v>420</v>
      </c>
      <c r="B2" s="412" t="s">
        <v>421</v>
      </c>
      <c r="C2" s="412"/>
      <c r="D2" s="412"/>
      <c r="E2" s="412" t="s">
        <v>422</v>
      </c>
      <c r="F2" s="412"/>
      <c r="G2" s="412"/>
    </row>
    <row r="3" spans="1:7" ht="15">
      <c r="A3" s="411"/>
      <c r="B3" s="319" t="s">
        <v>9</v>
      </c>
      <c r="C3" s="320" t="s">
        <v>423</v>
      </c>
      <c r="D3" s="320" t="s">
        <v>424</v>
      </c>
      <c r="E3" s="319" t="s">
        <v>9</v>
      </c>
      <c r="F3" s="320" t="s">
        <v>423</v>
      </c>
      <c r="G3" s="320" t="s">
        <v>424</v>
      </c>
    </row>
    <row r="4" spans="1:7" ht="15">
      <c r="A4" s="37" t="s">
        <v>330</v>
      </c>
      <c r="B4" s="321">
        <v>80.4</v>
      </c>
      <c r="C4" s="138">
        <v>70.7</v>
      </c>
      <c r="D4" s="322">
        <v>83.3</v>
      </c>
      <c r="E4" s="321">
        <v>54</v>
      </c>
      <c r="F4" s="138">
        <v>64.5</v>
      </c>
      <c r="G4" s="322">
        <v>50.8</v>
      </c>
    </row>
    <row r="5" spans="1:7" ht="15">
      <c r="A5" s="37" t="s">
        <v>521</v>
      </c>
      <c r="B5" s="321">
        <v>76.8</v>
      </c>
      <c r="C5" s="138">
        <v>61.1</v>
      </c>
      <c r="D5" s="322">
        <v>81.5</v>
      </c>
      <c r="E5" s="321">
        <v>45</v>
      </c>
      <c r="F5" s="138">
        <v>52.9</v>
      </c>
      <c r="G5" s="322">
        <v>42.6</v>
      </c>
    </row>
    <row r="6" spans="1:7" ht="15">
      <c r="A6" s="37" t="s">
        <v>522</v>
      </c>
      <c r="B6" s="321">
        <v>4.5</v>
      </c>
      <c r="C6" s="138">
        <v>13.6</v>
      </c>
      <c r="D6" s="322">
        <v>2.1</v>
      </c>
      <c r="E6" s="321">
        <v>16.7</v>
      </c>
      <c r="F6" s="138">
        <v>18.1</v>
      </c>
      <c r="G6" s="322">
        <v>16.2</v>
      </c>
    </row>
    <row r="7" spans="1:7" ht="15">
      <c r="A7" s="37" t="s">
        <v>523</v>
      </c>
      <c r="B7" s="321">
        <v>7.1</v>
      </c>
      <c r="C7" s="138">
        <v>17.4</v>
      </c>
      <c r="D7" s="322">
        <v>3.9</v>
      </c>
      <c r="E7" s="321">
        <v>21</v>
      </c>
      <c r="F7" s="138">
        <v>21</v>
      </c>
      <c r="G7" s="322">
        <v>20.9</v>
      </c>
    </row>
    <row r="8" spans="1:7" ht="7.5" customHeight="1">
      <c r="A8" s="140"/>
      <c r="B8" s="323"/>
      <c r="C8" s="149"/>
      <c r="D8" s="324"/>
      <c r="E8" s="323"/>
      <c r="F8" s="149"/>
      <c r="G8" s="324"/>
    </row>
    <row r="9" spans="1:7" ht="15">
      <c r="A9" s="152" t="s">
        <v>425</v>
      </c>
      <c r="B9" s="325"/>
      <c r="C9" s="37"/>
      <c r="D9" s="137"/>
      <c r="E9" s="325"/>
      <c r="F9" s="37"/>
      <c r="G9" s="137"/>
    </row>
    <row r="10" spans="1:7" ht="15">
      <c r="A10" s="37" t="s">
        <v>426</v>
      </c>
      <c r="B10" s="321">
        <v>0.7</v>
      </c>
      <c r="C10" s="138">
        <v>3.3</v>
      </c>
      <c r="D10" s="322">
        <v>0.2</v>
      </c>
      <c r="E10" s="331">
        <v>1.3</v>
      </c>
      <c r="F10" s="250">
        <v>3.8</v>
      </c>
      <c r="G10" s="332">
        <v>0.3</v>
      </c>
    </row>
    <row r="11" spans="1:7" ht="15">
      <c r="A11" s="37" t="s">
        <v>22</v>
      </c>
      <c r="B11" s="321">
        <v>3.3</v>
      </c>
      <c r="C11" s="138">
        <v>9.1</v>
      </c>
      <c r="D11" s="322">
        <v>2</v>
      </c>
      <c r="E11" s="331">
        <v>5.6</v>
      </c>
      <c r="F11" s="250">
        <v>10.5</v>
      </c>
      <c r="G11" s="332">
        <v>3.8</v>
      </c>
    </row>
    <row r="12" spans="1:7" ht="15">
      <c r="A12" s="37" t="s">
        <v>427</v>
      </c>
      <c r="B12" s="321">
        <v>0.9</v>
      </c>
      <c r="C12" s="138">
        <v>3.5</v>
      </c>
      <c r="D12" s="322">
        <v>0.3</v>
      </c>
      <c r="E12" s="331">
        <v>1.6</v>
      </c>
      <c r="F12" s="250">
        <v>4.1</v>
      </c>
      <c r="G12" s="332">
        <v>0.6</v>
      </c>
    </row>
    <row r="13" spans="1:7" ht="15">
      <c r="A13" s="37" t="s">
        <v>428</v>
      </c>
      <c r="B13" s="321">
        <v>0.6</v>
      </c>
      <c r="C13" s="138">
        <v>2.6</v>
      </c>
      <c r="D13" s="322">
        <v>0.1</v>
      </c>
      <c r="E13" s="331">
        <v>1</v>
      </c>
      <c r="F13" s="250">
        <v>3</v>
      </c>
      <c r="G13" s="332">
        <v>0.3</v>
      </c>
    </row>
    <row r="14" spans="1:7" ht="15">
      <c r="A14" s="37" t="s">
        <v>429</v>
      </c>
      <c r="B14" s="321">
        <v>10.1</v>
      </c>
      <c r="C14" s="138">
        <v>20.9</v>
      </c>
      <c r="D14" s="322">
        <v>7.6</v>
      </c>
      <c r="E14" s="331">
        <v>17.2</v>
      </c>
      <c r="F14" s="250">
        <v>24.1</v>
      </c>
      <c r="G14" s="332">
        <v>14.6</v>
      </c>
    </row>
    <row r="15" spans="1:7" ht="15">
      <c r="A15" s="37" t="s">
        <v>430</v>
      </c>
      <c r="B15" s="321">
        <v>44.6</v>
      </c>
      <c r="C15" s="138">
        <v>14.7</v>
      </c>
      <c r="D15" s="322">
        <v>51.4</v>
      </c>
      <c r="E15" s="331">
        <v>5.4</v>
      </c>
      <c r="F15" s="250">
        <v>1.3</v>
      </c>
      <c r="G15" s="332">
        <v>7</v>
      </c>
    </row>
    <row r="16" spans="1:7" ht="15">
      <c r="A16" s="37" t="s">
        <v>431</v>
      </c>
      <c r="B16" s="321">
        <v>4.8</v>
      </c>
      <c r="C16" s="138">
        <v>9</v>
      </c>
      <c r="D16" s="322">
        <v>3.9</v>
      </c>
      <c r="E16" s="331">
        <v>8.2</v>
      </c>
      <c r="F16" s="250">
        <v>10.4</v>
      </c>
      <c r="G16" s="332">
        <v>7.4</v>
      </c>
    </row>
    <row r="17" spans="1:7" ht="15">
      <c r="A17" s="37" t="s">
        <v>432</v>
      </c>
      <c r="B17" s="321">
        <v>1.6</v>
      </c>
      <c r="C17" s="138">
        <v>4.6</v>
      </c>
      <c r="D17" s="322">
        <v>0.9</v>
      </c>
      <c r="E17" s="331">
        <v>2.7</v>
      </c>
      <c r="F17" s="250">
        <v>5.3</v>
      </c>
      <c r="G17" s="332">
        <v>1.7</v>
      </c>
    </row>
    <row r="18" spans="1:7" ht="15">
      <c r="A18" s="37" t="s">
        <v>70</v>
      </c>
      <c r="B18" s="321">
        <v>33.4</v>
      </c>
      <c r="C18" s="138">
        <v>32.4</v>
      </c>
      <c r="D18" s="322">
        <v>33.6</v>
      </c>
      <c r="E18" s="331">
        <v>57</v>
      </c>
      <c r="F18" s="250">
        <v>37.5</v>
      </c>
      <c r="G18" s="332">
        <v>64.4</v>
      </c>
    </row>
    <row r="19" spans="1:7" ht="15">
      <c r="A19" s="138" t="s">
        <v>9</v>
      </c>
      <c r="B19" s="321">
        <v>100</v>
      </c>
      <c r="C19" s="138">
        <v>100</v>
      </c>
      <c r="D19" s="322">
        <v>100</v>
      </c>
      <c r="E19" s="331">
        <v>100</v>
      </c>
      <c r="F19" s="250">
        <v>100</v>
      </c>
      <c r="G19" s="332">
        <v>100</v>
      </c>
    </row>
    <row r="20" spans="1:7" ht="6" customHeight="1">
      <c r="A20" s="140"/>
      <c r="B20" s="326"/>
      <c r="C20" s="140"/>
      <c r="D20" s="327"/>
      <c r="E20" s="326"/>
      <c r="F20" s="140"/>
      <c r="G20" s="327"/>
    </row>
    <row r="21" spans="1:7" ht="15">
      <c r="A21" s="153" t="s">
        <v>433</v>
      </c>
      <c r="B21" s="325"/>
      <c r="C21" s="37"/>
      <c r="D21" s="137"/>
      <c r="E21" s="325"/>
      <c r="F21" s="37"/>
      <c r="G21" s="137"/>
    </row>
    <row r="22" spans="1:7" ht="15">
      <c r="A22" s="37" t="s">
        <v>25</v>
      </c>
      <c r="B22" s="325">
        <v>68.3</v>
      </c>
      <c r="C22" s="37">
        <v>22.6</v>
      </c>
      <c r="D22" s="137">
        <v>78.8</v>
      </c>
      <c r="E22" s="333">
        <v>45.9</v>
      </c>
      <c r="F22" s="194">
        <v>10.5</v>
      </c>
      <c r="G22" s="334">
        <v>59.4</v>
      </c>
    </row>
    <row r="23" spans="1:7" ht="15">
      <c r="A23" s="37" t="s">
        <v>26</v>
      </c>
      <c r="B23" s="325">
        <v>0.8</v>
      </c>
      <c r="C23" s="37">
        <v>0.2</v>
      </c>
      <c r="D23" s="137">
        <v>0.9</v>
      </c>
      <c r="E23" s="333">
        <v>1.3</v>
      </c>
      <c r="F23" s="194">
        <v>0.3</v>
      </c>
      <c r="G23" s="334">
        <v>1.8</v>
      </c>
    </row>
    <row r="24" spans="1:7" ht="15">
      <c r="A24" s="37" t="s">
        <v>28</v>
      </c>
      <c r="B24" s="325">
        <v>2.7</v>
      </c>
      <c r="C24" s="37">
        <v>5</v>
      </c>
      <c r="D24" s="137">
        <v>2.1</v>
      </c>
      <c r="E24" s="333">
        <v>4.5</v>
      </c>
      <c r="F24" s="194">
        <v>5.8</v>
      </c>
      <c r="G24" s="334">
        <v>4.1</v>
      </c>
    </row>
    <row r="25" spans="1:7" ht="15">
      <c r="A25" s="37" t="s">
        <v>29</v>
      </c>
      <c r="B25" s="325">
        <v>0.2</v>
      </c>
      <c r="C25" s="37">
        <v>0.5</v>
      </c>
      <c r="D25" s="137">
        <v>0.1</v>
      </c>
      <c r="E25" s="333">
        <v>0.3</v>
      </c>
      <c r="F25" s="194">
        <v>0.6</v>
      </c>
      <c r="G25" s="334">
        <v>0.2</v>
      </c>
    </row>
    <row r="26" spans="1:7" ht="15">
      <c r="A26" s="37" t="s">
        <v>30</v>
      </c>
      <c r="B26" s="325">
        <v>0.2</v>
      </c>
      <c r="C26" s="37">
        <v>0.3</v>
      </c>
      <c r="D26" s="137">
        <v>0.1</v>
      </c>
      <c r="E26" s="333">
        <v>0.3</v>
      </c>
      <c r="F26" s="194">
        <v>0.3</v>
      </c>
      <c r="G26" s="334">
        <v>0.2</v>
      </c>
    </row>
    <row r="27" spans="1:7" ht="15">
      <c r="A27" s="37" t="s">
        <v>31</v>
      </c>
      <c r="B27" s="325">
        <v>4.7</v>
      </c>
      <c r="C27" s="37">
        <v>7.2</v>
      </c>
      <c r="D27" s="137">
        <v>4.1</v>
      </c>
      <c r="E27" s="333">
        <v>7.9</v>
      </c>
      <c r="F27" s="194">
        <v>8.4</v>
      </c>
      <c r="G27" s="334">
        <v>7.8</v>
      </c>
    </row>
    <row r="28" spans="1:7" ht="15">
      <c r="A28" s="37" t="s">
        <v>32</v>
      </c>
      <c r="B28" s="325">
        <v>8.8</v>
      </c>
      <c r="C28" s="37">
        <v>19.1</v>
      </c>
      <c r="D28" s="137">
        <v>6.4</v>
      </c>
      <c r="E28" s="333">
        <v>14.9</v>
      </c>
      <c r="F28" s="194">
        <v>22.1</v>
      </c>
      <c r="G28" s="334">
        <v>12.2</v>
      </c>
    </row>
    <row r="29" spans="1:7" ht="15">
      <c r="A29" s="37" t="s">
        <v>33</v>
      </c>
      <c r="B29" s="325">
        <v>2.5</v>
      </c>
      <c r="C29" s="37">
        <v>6.5</v>
      </c>
      <c r="D29" s="137">
        <v>1.6</v>
      </c>
      <c r="E29" s="333">
        <v>4.3</v>
      </c>
      <c r="F29" s="194">
        <v>7.5</v>
      </c>
      <c r="G29" s="334">
        <v>3.1</v>
      </c>
    </row>
    <row r="30" spans="1:7" ht="15">
      <c r="A30" s="37" t="s">
        <v>34</v>
      </c>
      <c r="B30" s="325">
        <v>0.8</v>
      </c>
      <c r="C30" s="37">
        <v>2.8</v>
      </c>
      <c r="D30" s="137">
        <v>0.3</v>
      </c>
      <c r="E30" s="333">
        <v>1.3</v>
      </c>
      <c r="F30" s="194">
        <v>3.2</v>
      </c>
      <c r="G30" s="334">
        <v>0.6</v>
      </c>
    </row>
    <row r="31" spans="1:7" ht="15">
      <c r="A31" s="37" t="s">
        <v>35</v>
      </c>
      <c r="B31" s="325">
        <v>0.2</v>
      </c>
      <c r="C31" s="37">
        <v>0.6</v>
      </c>
      <c r="D31" s="137">
        <v>0.1</v>
      </c>
      <c r="E31" s="333">
        <v>0.3</v>
      </c>
      <c r="F31" s="194">
        <v>0.6</v>
      </c>
      <c r="G31" s="334">
        <v>0.1</v>
      </c>
    </row>
    <row r="32" spans="1:7" ht="15">
      <c r="A32" s="37" t="s">
        <v>36</v>
      </c>
      <c r="B32" s="325">
        <v>0.5</v>
      </c>
      <c r="C32" s="37">
        <v>1.8</v>
      </c>
      <c r="D32" s="137">
        <v>0.1</v>
      </c>
      <c r="E32" s="333">
        <v>0.8</v>
      </c>
      <c r="F32" s="194">
        <v>2.1</v>
      </c>
      <c r="G32" s="334">
        <v>0.3</v>
      </c>
    </row>
    <row r="33" spans="1:7" ht="15">
      <c r="A33" s="37" t="s">
        <v>37</v>
      </c>
      <c r="B33" s="325">
        <v>0.1</v>
      </c>
      <c r="C33" s="37">
        <v>0.2</v>
      </c>
      <c r="D33" s="137">
        <v>0</v>
      </c>
      <c r="E33" s="333">
        <v>0.1</v>
      </c>
      <c r="F33" s="194">
        <v>0.3</v>
      </c>
      <c r="G33" s="334">
        <v>0.1</v>
      </c>
    </row>
    <row r="34" spans="1:7" ht="15">
      <c r="A34" s="37" t="s">
        <v>0</v>
      </c>
      <c r="B34" s="325">
        <v>0.4</v>
      </c>
      <c r="C34" s="37">
        <v>1.8</v>
      </c>
      <c r="D34" s="137">
        <v>0.1</v>
      </c>
      <c r="E34" s="333">
        <v>0.7</v>
      </c>
      <c r="F34" s="194">
        <v>2</v>
      </c>
      <c r="G34" s="334">
        <v>0.2</v>
      </c>
    </row>
    <row r="35" spans="1:7" ht="15">
      <c r="A35" s="37" t="s">
        <v>1</v>
      </c>
      <c r="B35" s="325">
        <v>0.9</v>
      </c>
      <c r="C35" s="37">
        <v>2.6</v>
      </c>
      <c r="D35" s="137">
        <v>0.5</v>
      </c>
      <c r="E35" s="333">
        <v>1.5</v>
      </c>
      <c r="F35" s="194">
        <v>3</v>
      </c>
      <c r="G35" s="334">
        <v>0.9</v>
      </c>
    </row>
    <row r="36" spans="1:7" ht="15">
      <c r="A36" s="37" t="s">
        <v>2</v>
      </c>
      <c r="B36" s="325">
        <v>1</v>
      </c>
      <c r="C36" s="37">
        <v>3.1</v>
      </c>
      <c r="D36" s="137">
        <v>0.6</v>
      </c>
      <c r="E36" s="333">
        <v>1.8</v>
      </c>
      <c r="F36" s="194">
        <v>3.6</v>
      </c>
      <c r="G36" s="334">
        <v>1.1</v>
      </c>
    </row>
    <row r="37" spans="1:7" ht="15">
      <c r="A37" s="37" t="s">
        <v>3</v>
      </c>
      <c r="B37" s="325">
        <v>2.1</v>
      </c>
      <c r="C37" s="37">
        <v>3.8</v>
      </c>
      <c r="D37" s="137">
        <v>1.7</v>
      </c>
      <c r="E37" s="333">
        <v>3.5</v>
      </c>
      <c r="F37" s="194">
        <v>4.4</v>
      </c>
      <c r="G37" s="334">
        <v>3.2</v>
      </c>
    </row>
    <row r="38" spans="1:7" ht="15">
      <c r="A38" s="37" t="s">
        <v>4</v>
      </c>
      <c r="B38" s="325">
        <v>0.9</v>
      </c>
      <c r="C38" s="37">
        <v>3</v>
      </c>
      <c r="D38" s="137">
        <v>0.4</v>
      </c>
      <c r="E38" s="333">
        <v>1.5</v>
      </c>
      <c r="F38" s="194">
        <v>3.5</v>
      </c>
      <c r="G38" s="334">
        <v>0.8</v>
      </c>
    </row>
    <row r="39" spans="1:7" ht="15">
      <c r="A39" s="37" t="s">
        <v>5</v>
      </c>
      <c r="B39" s="325">
        <v>0.1</v>
      </c>
      <c r="C39" s="37">
        <v>0.4</v>
      </c>
      <c r="D39" s="137">
        <v>0.1</v>
      </c>
      <c r="E39" s="333">
        <v>0.2</v>
      </c>
      <c r="F39" s="194">
        <v>0.5</v>
      </c>
      <c r="G39" s="334">
        <v>0.1</v>
      </c>
    </row>
    <row r="40" spans="1:7" ht="15">
      <c r="A40" s="37" t="s">
        <v>6</v>
      </c>
      <c r="B40" s="325">
        <v>0.9</v>
      </c>
      <c r="C40" s="37">
        <v>2.1</v>
      </c>
      <c r="D40" s="137">
        <v>0.6</v>
      </c>
      <c r="E40" s="333">
        <v>1.5</v>
      </c>
      <c r="F40" s="194">
        <v>2.4</v>
      </c>
      <c r="G40" s="334">
        <v>1.1</v>
      </c>
    </row>
    <row r="41" spans="1:7" ht="15">
      <c r="A41" s="37" t="s">
        <v>7</v>
      </c>
      <c r="B41" s="325">
        <v>4.1</v>
      </c>
      <c r="C41" s="37">
        <v>16.1</v>
      </c>
      <c r="D41" s="137">
        <v>1.4</v>
      </c>
      <c r="E41" s="333">
        <v>7.1</v>
      </c>
      <c r="F41" s="194">
        <v>18.6</v>
      </c>
      <c r="G41" s="334">
        <v>2.7</v>
      </c>
    </row>
    <row r="42" spans="1:7" ht="15">
      <c r="A42" s="37" t="s">
        <v>8</v>
      </c>
      <c r="B42" s="325">
        <v>0.1</v>
      </c>
      <c r="C42" s="37">
        <v>0.4</v>
      </c>
      <c r="D42" s="137">
        <v>0</v>
      </c>
      <c r="E42" s="333">
        <v>0.2</v>
      </c>
      <c r="F42" s="194">
        <v>0.5</v>
      </c>
      <c r="G42" s="334">
        <v>0.1</v>
      </c>
    </row>
    <row r="43" spans="1:7" ht="15">
      <c r="A43" s="37" t="s">
        <v>9</v>
      </c>
      <c r="B43" s="328">
        <v>100</v>
      </c>
      <c r="C43" s="329">
        <v>100</v>
      </c>
      <c r="D43" s="330">
        <v>100</v>
      </c>
      <c r="E43" s="335">
        <v>100</v>
      </c>
      <c r="F43" s="336">
        <v>100</v>
      </c>
      <c r="G43" s="337">
        <v>100</v>
      </c>
    </row>
    <row r="44" spans="1:7" ht="7.5" customHeight="1">
      <c r="A44" s="77"/>
      <c r="B44" s="77"/>
      <c r="C44" s="77"/>
      <c r="D44" s="77"/>
      <c r="E44" s="77"/>
      <c r="F44" s="77"/>
      <c r="G44" s="77"/>
    </row>
  </sheetData>
  <sheetProtection/>
  <mergeCells count="4">
    <mergeCell ref="A2:A3"/>
    <mergeCell ref="B2:D2"/>
    <mergeCell ref="E2:G2"/>
    <mergeCell ref="A1:G1"/>
  </mergeCells>
  <printOptions/>
  <pageMargins left="0.7" right="0.7" top="0.75" bottom="0.75" header="0.3" footer="0.3"/>
  <pageSetup horizontalDpi="600" verticalDpi="600" orientation="landscape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K46"/>
  <sheetViews>
    <sheetView view="pageBreakPreview" zoomScaleSheetLayoutView="100" zoomScalePageLayoutView="0" workbookViewId="0" topLeftCell="A46">
      <selection activeCell="D36" sqref="D36"/>
    </sheetView>
  </sheetViews>
  <sheetFormatPr defaultColWidth="9.140625" defaultRowHeight="15"/>
  <cols>
    <col min="1" max="1" width="48.28125" style="0" customWidth="1"/>
    <col min="2" max="6" width="11.57421875" style="0" bestFit="1" customWidth="1"/>
    <col min="7" max="7" width="13.8515625" style="0" bestFit="1" customWidth="1"/>
    <col min="8" max="8" width="15.140625" style="0" bestFit="1" customWidth="1"/>
  </cols>
  <sheetData>
    <row r="1" spans="1:8" ht="15">
      <c r="A1" s="101" t="s">
        <v>575</v>
      </c>
      <c r="B1" s="1"/>
      <c r="C1" s="1"/>
      <c r="D1" s="1"/>
      <c r="E1" s="1"/>
      <c r="F1" s="1"/>
      <c r="G1" s="1"/>
      <c r="H1" s="1"/>
    </row>
    <row r="2" spans="1:8" ht="15" customHeight="1">
      <c r="A2" s="209"/>
      <c r="B2" s="210"/>
      <c r="C2" s="210"/>
      <c r="D2" s="210"/>
      <c r="E2" s="210"/>
      <c r="F2" s="210"/>
      <c r="G2" s="164" t="s">
        <v>134</v>
      </c>
      <c r="H2" s="164" t="s">
        <v>137</v>
      </c>
    </row>
    <row r="3" spans="1:8" ht="15">
      <c r="A3" s="214"/>
      <c r="B3" s="215" t="s">
        <v>9</v>
      </c>
      <c r="C3" s="215" t="s">
        <v>49</v>
      </c>
      <c r="D3" s="215" t="s">
        <v>50</v>
      </c>
      <c r="E3" s="215" t="s">
        <v>52</v>
      </c>
      <c r="F3" s="215" t="s">
        <v>51</v>
      </c>
      <c r="G3" s="164" t="s">
        <v>136</v>
      </c>
      <c r="H3" s="164" t="s">
        <v>138</v>
      </c>
    </row>
    <row r="4" spans="1:8" ht="15">
      <c r="A4" s="214"/>
      <c r="B4" s="215"/>
      <c r="C4" s="215"/>
      <c r="D4" s="215"/>
      <c r="E4" s="215"/>
      <c r="F4" s="215"/>
      <c r="G4" s="164" t="s">
        <v>135</v>
      </c>
      <c r="H4" s="164" t="s">
        <v>135</v>
      </c>
    </row>
    <row r="5" spans="1:10" ht="15">
      <c r="A5" s="23" t="s">
        <v>692</v>
      </c>
      <c r="B5" s="352">
        <v>574682</v>
      </c>
      <c r="C5" s="352">
        <v>303215</v>
      </c>
      <c r="D5" s="352">
        <v>271467</v>
      </c>
      <c r="E5" s="352">
        <v>303215</v>
      </c>
      <c r="F5" s="352">
        <v>271467</v>
      </c>
      <c r="G5" s="352">
        <v>303215</v>
      </c>
      <c r="H5" s="352">
        <v>271467</v>
      </c>
      <c r="J5" s="362"/>
    </row>
    <row r="6" spans="1:8" ht="15">
      <c r="A6" s="176"/>
      <c r="B6" s="352"/>
      <c r="C6" s="352"/>
      <c r="D6" s="352"/>
      <c r="E6" s="352"/>
      <c r="F6" s="352"/>
      <c r="G6" s="352"/>
      <c r="H6" s="352"/>
    </row>
    <row r="7" spans="1:9" ht="31.5" customHeight="1">
      <c r="A7" s="212" t="s">
        <v>409</v>
      </c>
      <c r="B7" s="352">
        <v>73819</v>
      </c>
      <c r="C7" s="352">
        <v>31950</v>
      </c>
      <c r="D7" s="352">
        <v>41869</v>
      </c>
      <c r="E7" s="352">
        <v>31950</v>
      </c>
      <c r="F7" s="352">
        <v>41869</v>
      </c>
      <c r="G7" s="352">
        <v>31950</v>
      </c>
      <c r="H7" s="352">
        <v>41869</v>
      </c>
      <c r="I7" s="362"/>
    </row>
    <row r="8" spans="1:8" ht="30.75" customHeight="1">
      <c r="A8" s="212" t="s">
        <v>410</v>
      </c>
      <c r="B8" s="352">
        <v>16363</v>
      </c>
      <c r="C8" s="352">
        <v>9975</v>
      </c>
      <c r="D8" s="352">
        <v>6387</v>
      </c>
      <c r="E8" s="352">
        <v>9975</v>
      </c>
      <c r="F8" s="352">
        <v>6387</v>
      </c>
      <c r="G8" s="352">
        <v>9975</v>
      </c>
      <c r="H8" s="352">
        <v>6387</v>
      </c>
    </row>
    <row r="9" spans="1:8" ht="31.5" customHeight="1">
      <c r="A9" s="212" t="s">
        <v>411</v>
      </c>
      <c r="B9" s="352">
        <v>149655</v>
      </c>
      <c r="C9" s="352">
        <v>83327</v>
      </c>
      <c r="D9" s="352">
        <v>66328</v>
      </c>
      <c r="E9" s="352">
        <v>83327</v>
      </c>
      <c r="F9" s="352">
        <v>66328</v>
      </c>
      <c r="G9" s="352">
        <v>83327</v>
      </c>
      <c r="H9" s="352">
        <v>66328</v>
      </c>
    </row>
    <row r="10" spans="1:10" ht="30">
      <c r="A10" s="212" t="s">
        <v>268</v>
      </c>
      <c r="B10" s="352">
        <v>14907</v>
      </c>
      <c r="C10" s="352">
        <v>8475</v>
      </c>
      <c r="D10" s="352">
        <v>6432</v>
      </c>
      <c r="E10" s="352">
        <v>8475</v>
      </c>
      <c r="F10" s="352">
        <v>6432</v>
      </c>
      <c r="G10" s="352">
        <v>8475</v>
      </c>
      <c r="H10" s="352">
        <v>6432</v>
      </c>
      <c r="J10" s="362"/>
    </row>
    <row r="11" spans="1:8" ht="32.25" customHeight="1">
      <c r="A11" s="212" t="s">
        <v>412</v>
      </c>
      <c r="B11" s="352">
        <v>270129</v>
      </c>
      <c r="C11" s="352">
        <v>147446</v>
      </c>
      <c r="D11" s="352">
        <v>122683</v>
      </c>
      <c r="E11" s="352">
        <v>147446</v>
      </c>
      <c r="F11" s="352">
        <v>122683</v>
      </c>
      <c r="G11" s="352">
        <v>147446</v>
      </c>
      <c r="H11" s="352">
        <v>122683</v>
      </c>
    </row>
    <row r="12" spans="1:8" ht="31.5" customHeight="1">
      <c r="A12" s="212" t="s">
        <v>269</v>
      </c>
      <c r="B12" s="352">
        <v>34140</v>
      </c>
      <c r="C12" s="352">
        <v>16072</v>
      </c>
      <c r="D12" s="352">
        <v>18069</v>
      </c>
      <c r="E12" s="352">
        <v>16072</v>
      </c>
      <c r="F12" s="352">
        <v>18069</v>
      </c>
      <c r="G12" s="352">
        <v>16072</v>
      </c>
      <c r="H12" s="352">
        <v>18069</v>
      </c>
    </row>
    <row r="13" spans="1:8" ht="30">
      <c r="A13" s="212" t="s">
        <v>413</v>
      </c>
      <c r="B13" s="352">
        <v>15548</v>
      </c>
      <c r="C13" s="352">
        <v>5969</v>
      </c>
      <c r="D13" s="352">
        <v>9578</v>
      </c>
      <c r="E13" s="352">
        <v>5969</v>
      </c>
      <c r="F13" s="352">
        <v>9578</v>
      </c>
      <c r="G13" s="352">
        <v>5969</v>
      </c>
      <c r="H13" s="352">
        <v>9578</v>
      </c>
    </row>
    <row r="14" spans="1:8" ht="15">
      <c r="A14" s="213" t="s">
        <v>414</v>
      </c>
      <c r="B14" s="352">
        <v>120</v>
      </c>
      <c r="C14" s="352">
        <v>0</v>
      </c>
      <c r="D14" s="352">
        <v>120</v>
      </c>
      <c r="E14" s="352">
        <v>0</v>
      </c>
      <c r="F14" s="352">
        <v>120</v>
      </c>
      <c r="G14" s="352">
        <v>0</v>
      </c>
      <c r="H14" s="352">
        <v>120</v>
      </c>
    </row>
    <row r="15" spans="1:8" ht="6" customHeight="1">
      <c r="A15" s="10"/>
      <c r="B15" s="10"/>
      <c r="C15" s="10"/>
      <c r="D15" s="10"/>
      <c r="E15" s="10"/>
      <c r="F15" s="10"/>
      <c r="G15" s="10"/>
      <c r="H15" s="10"/>
    </row>
    <row r="16" spans="1:8" ht="15">
      <c r="A16" s="458" t="s">
        <v>488</v>
      </c>
      <c r="B16" s="459"/>
      <c r="C16" s="459"/>
      <c r="D16" s="459"/>
      <c r="E16" s="459"/>
      <c r="F16" s="459"/>
      <c r="G16" s="459"/>
      <c r="H16" s="459"/>
    </row>
    <row r="17" spans="1:8" ht="15">
      <c r="A17" s="459"/>
      <c r="B17" s="459"/>
      <c r="C17" s="459"/>
      <c r="D17" s="459"/>
      <c r="E17" s="459"/>
      <c r="F17" s="459"/>
      <c r="G17" s="459"/>
      <c r="H17" s="459"/>
    </row>
    <row r="18" spans="1:8" ht="6" customHeight="1">
      <c r="A18" s="2"/>
      <c r="B18" s="2"/>
      <c r="C18" s="2"/>
      <c r="D18" s="2"/>
      <c r="E18" s="2"/>
      <c r="F18" s="2"/>
      <c r="G18" s="2"/>
      <c r="H18" s="2"/>
    </row>
    <row r="19" spans="1:8" ht="15">
      <c r="A19" s="81" t="s">
        <v>576</v>
      </c>
      <c r="B19" s="179"/>
      <c r="C19" s="179"/>
      <c r="D19" s="179"/>
      <c r="E19" s="179"/>
      <c r="F19" s="179"/>
      <c r="G19" s="179"/>
      <c r="H19" s="179"/>
    </row>
    <row r="20" spans="1:8" ht="15" customHeight="1">
      <c r="A20" s="209"/>
      <c r="B20" s="210"/>
      <c r="C20" s="210"/>
      <c r="D20" s="210"/>
      <c r="E20" s="210"/>
      <c r="F20" s="210"/>
      <c r="G20" s="164" t="s">
        <v>134</v>
      </c>
      <c r="H20" s="164" t="s">
        <v>137</v>
      </c>
    </row>
    <row r="21" spans="1:8" ht="15">
      <c r="A21" s="209"/>
      <c r="B21" s="210" t="s">
        <v>9</v>
      </c>
      <c r="C21" s="210" t="s">
        <v>49</v>
      </c>
      <c r="D21" s="210" t="s">
        <v>50</v>
      </c>
      <c r="E21" s="210" t="s">
        <v>52</v>
      </c>
      <c r="F21" s="210" t="s">
        <v>51</v>
      </c>
      <c r="G21" s="164" t="s">
        <v>136</v>
      </c>
      <c r="H21" s="164" t="s">
        <v>138</v>
      </c>
    </row>
    <row r="22" spans="1:8" ht="15">
      <c r="A22" s="209"/>
      <c r="B22" s="210"/>
      <c r="C22" s="210"/>
      <c r="D22" s="210"/>
      <c r="E22" s="210"/>
      <c r="F22" s="210"/>
      <c r="G22" s="164" t="s">
        <v>135</v>
      </c>
      <c r="H22" s="164" t="s">
        <v>135</v>
      </c>
    </row>
    <row r="23" spans="1:8" ht="15">
      <c r="A23" s="144" t="s">
        <v>481</v>
      </c>
      <c r="B23" s="14">
        <v>574681.8756793583</v>
      </c>
      <c r="C23" s="14">
        <v>303215.3370621327</v>
      </c>
      <c r="D23" s="14">
        <v>271466.5386172258</v>
      </c>
      <c r="E23" s="14">
        <v>177487.73258416806</v>
      </c>
      <c r="F23" s="14">
        <v>397194.14309519046</v>
      </c>
      <c r="G23" s="14">
        <v>340343.6994594168</v>
      </c>
      <c r="H23" s="14">
        <v>234338.17621994298</v>
      </c>
    </row>
    <row r="24" spans="1:8" ht="15">
      <c r="A24" s="179"/>
      <c r="B24" s="273"/>
      <c r="C24" s="273"/>
      <c r="D24" s="273"/>
      <c r="E24" s="273"/>
      <c r="F24" s="273"/>
      <c r="G24" s="273"/>
      <c r="H24" s="273"/>
    </row>
    <row r="25" spans="1:8" ht="15">
      <c r="A25" s="7" t="s">
        <v>482</v>
      </c>
      <c r="B25" s="14">
        <v>120702.17512708661</v>
      </c>
      <c r="C25" s="14">
        <v>61009.883082770066</v>
      </c>
      <c r="D25" s="14">
        <v>59692.29204431654</v>
      </c>
      <c r="E25" s="14">
        <v>26321.43828019086</v>
      </c>
      <c r="F25" s="14">
        <v>94380.73684689576</v>
      </c>
      <c r="G25" s="14">
        <v>84239.52513323305</v>
      </c>
      <c r="H25" s="14">
        <v>36462.64999385358</v>
      </c>
    </row>
    <row r="26" spans="1:8" ht="15">
      <c r="A26" s="7" t="s">
        <v>483</v>
      </c>
      <c r="B26" s="14">
        <v>131777.20540918323</v>
      </c>
      <c r="C26" s="14">
        <v>76017.8761451037</v>
      </c>
      <c r="D26" s="14">
        <v>55759.32926407942</v>
      </c>
      <c r="E26" s="274">
        <v>25159.036365478485</v>
      </c>
      <c r="F26" s="14">
        <v>106618.16904370474</v>
      </c>
      <c r="G26" s="14">
        <v>94103.58677985902</v>
      </c>
      <c r="H26" s="14">
        <v>37673.61862932421</v>
      </c>
    </row>
    <row r="27" spans="1:8" ht="15">
      <c r="A27" s="7" t="s">
        <v>484</v>
      </c>
      <c r="B27" s="14">
        <v>85875.73058978688</v>
      </c>
      <c r="C27" s="14">
        <v>50098.87627464068</v>
      </c>
      <c r="D27" s="14">
        <v>35776.854315146215</v>
      </c>
      <c r="E27" s="14">
        <v>26070.086265102324</v>
      </c>
      <c r="F27" s="14">
        <v>59805.644324684596</v>
      </c>
      <c r="G27" s="14">
        <v>49721.19475001014</v>
      </c>
      <c r="H27" s="14">
        <v>36154.535839776785</v>
      </c>
    </row>
    <row r="28" spans="1:8" ht="15">
      <c r="A28" s="7" t="s">
        <v>485</v>
      </c>
      <c r="B28" s="14">
        <v>53039.64352749965</v>
      </c>
      <c r="C28" s="14">
        <v>29715.593955695313</v>
      </c>
      <c r="D28" s="14">
        <v>23324.049571804317</v>
      </c>
      <c r="E28" s="14">
        <v>20857.10907472502</v>
      </c>
      <c r="F28" s="14">
        <v>32182.53445277458</v>
      </c>
      <c r="G28" s="14">
        <v>27880.304042174044</v>
      </c>
      <c r="H28" s="14">
        <v>25159.339485325578</v>
      </c>
    </row>
    <row r="29" spans="1:8" ht="15">
      <c r="A29" s="7" t="s">
        <v>486</v>
      </c>
      <c r="B29" s="14">
        <v>74837.73065331708</v>
      </c>
      <c r="C29" s="14">
        <v>39837.251642582414</v>
      </c>
      <c r="D29" s="14">
        <v>35000.479010734656</v>
      </c>
      <c r="E29" s="14">
        <v>27637.887547532926</v>
      </c>
      <c r="F29" s="14">
        <v>47199.843105784144</v>
      </c>
      <c r="G29" s="14">
        <v>35036.82368827956</v>
      </c>
      <c r="H29" s="14">
        <v>39800.90696503751</v>
      </c>
    </row>
    <row r="30" spans="1:8" ht="15">
      <c r="A30" s="7" t="s">
        <v>487</v>
      </c>
      <c r="B30" s="14">
        <v>108449.39037248514</v>
      </c>
      <c r="C30" s="14">
        <v>46535.855961340516</v>
      </c>
      <c r="D30" s="14">
        <v>61913.5344111447</v>
      </c>
      <c r="E30" s="14">
        <v>51442.17505113889</v>
      </c>
      <c r="F30" s="14">
        <v>57007.21532134629</v>
      </c>
      <c r="G30" s="14">
        <v>49362.26506586041</v>
      </c>
      <c r="H30" s="14">
        <v>59087.125306624795</v>
      </c>
    </row>
    <row r="31" spans="1:8" ht="15">
      <c r="A31" s="2"/>
      <c r="B31" s="2"/>
      <c r="C31" s="2"/>
      <c r="D31" s="2"/>
      <c r="E31" s="2"/>
      <c r="F31" s="2"/>
      <c r="G31" s="2"/>
      <c r="H31" s="2"/>
    </row>
    <row r="35" ht="15">
      <c r="C35" s="311"/>
    </row>
    <row r="36" spans="2:8" ht="15">
      <c r="B36" s="75"/>
      <c r="C36" s="75"/>
      <c r="D36" s="363"/>
      <c r="E36" s="75"/>
      <c r="F36" s="75"/>
      <c r="G36" s="75"/>
      <c r="H36" s="75"/>
    </row>
    <row r="37" spans="2:11" ht="15">
      <c r="B37" s="75"/>
      <c r="C37" s="75"/>
      <c r="D37" s="75"/>
      <c r="E37" s="75"/>
      <c r="F37" s="75"/>
      <c r="G37" s="75"/>
      <c r="H37" s="75"/>
      <c r="K37" s="75"/>
    </row>
    <row r="38" spans="2:11" ht="15">
      <c r="B38" s="75"/>
      <c r="C38" s="75"/>
      <c r="D38" s="75"/>
      <c r="E38" s="75"/>
      <c r="F38" s="75"/>
      <c r="G38" s="75"/>
      <c r="H38" s="75"/>
      <c r="K38" s="75"/>
    </row>
    <row r="39" spans="2:11" ht="15">
      <c r="B39" s="75"/>
      <c r="C39" s="75"/>
      <c r="D39" s="75"/>
      <c r="E39" s="75"/>
      <c r="F39" s="75"/>
      <c r="G39" s="75"/>
      <c r="H39" s="75"/>
      <c r="K39" s="75"/>
    </row>
    <row r="40" spans="2:11" ht="15">
      <c r="B40" s="75"/>
      <c r="C40" s="75"/>
      <c r="D40" s="75"/>
      <c r="E40" s="75"/>
      <c r="F40" s="75"/>
      <c r="G40" s="75"/>
      <c r="H40" s="75"/>
      <c r="K40" s="75"/>
    </row>
    <row r="41" spans="2:11" ht="15">
      <c r="B41" s="75"/>
      <c r="C41" s="75"/>
      <c r="D41" s="75"/>
      <c r="E41" s="75"/>
      <c r="F41" s="75"/>
      <c r="G41" s="75"/>
      <c r="H41" s="75"/>
      <c r="K41" s="75"/>
    </row>
    <row r="42" spans="2:11" ht="15">
      <c r="B42" s="75"/>
      <c r="C42" s="75"/>
      <c r="D42" s="75"/>
      <c r="E42" s="75"/>
      <c r="F42" s="75"/>
      <c r="G42" s="75"/>
      <c r="H42" s="75"/>
      <c r="K42" s="75"/>
    </row>
    <row r="43" spans="2:11" ht="15">
      <c r="B43" s="75"/>
      <c r="C43" s="75"/>
      <c r="D43" s="75"/>
      <c r="E43" s="75"/>
      <c r="F43" s="75"/>
      <c r="G43" s="75"/>
      <c r="H43" s="75"/>
      <c r="K43" s="75"/>
    </row>
    <row r="44" spans="2:11" ht="15">
      <c r="B44" s="75"/>
      <c r="D44" s="75"/>
      <c r="F44" s="75"/>
      <c r="G44" s="75"/>
      <c r="K44" s="75"/>
    </row>
    <row r="46" ht="15">
      <c r="K46" s="75"/>
    </row>
  </sheetData>
  <sheetProtection/>
  <mergeCells count="1">
    <mergeCell ref="A16:H17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L53"/>
  <sheetViews>
    <sheetView view="pageBreakPreview" zoomScaleSheetLayoutView="100" zoomScalePageLayoutView="0" workbookViewId="0" topLeftCell="A22">
      <selection activeCell="B44" sqref="B44"/>
    </sheetView>
  </sheetViews>
  <sheetFormatPr defaultColWidth="9.140625" defaultRowHeight="15"/>
  <cols>
    <col min="1" max="1" width="53.8515625" style="0" customWidth="1"/>
    <col min="2" max="2" width="12.57421875" style="0" customWidth="1"/>
    <col min="3" max="6" width="13.7109375" style="0" bestFit="1" customWidth="1"/>
  </cols>
  <sheetData>
    <row r="1" ht="15.75">
      <c r="A1" s="193" t="s">
        <v>489</v>
      </c>
    </row>
    <row r="2" spans="1:6" ht="15">
      <c r="A2" s="77" t="s">
        <v>463</v>
      </c>
      <c r="B2" s="77" t="s">
        <v>9</v>
      </c>
      <c r="C2" s="77" t="s">
        <v>49</v>
      </c>
      <c r="D2" s="77" t="s">
        <v>50</v>
      </c>
      <c r="E2" s="77" t="s">
        <v>52</v>
      </c>
      <c r="F2" s="77" t="s">
        <v>51</v>
      </c>
    </row>
    <row r="4" spans="1:6" ht="15">
      <c r="A4" s="22" t="s">
        <v>9</v>
      </c>
      <c r="B4" s="124">
        <v>903787</v>
      </c>
      <c r="C4" s="124">
        <v>431751</v>
      </c>
      <c r="D4" s="124">
        <v>472036</v>
      </c>
      <c r="E4" s="124">
        <v>108836</v>
      </c>
      <c r="F4" s="124">
        <v>794950</v>
      </c>
    </row>
    <row r="5" spans="1:12" ht="15">
      <c r="A5" t="s">
        <v>290</v>
      </c>
      <c r="B5" s="75">
        <v>198063</v>
      </c>
      <c r="C5" s="75">
        <v>89431</v>
      </c>
      <c r="D5" s="75">
        <v>108632</v>
      </c>
      <c r="E5" s="75">
        <v>18436</v>
      </c>
      <c r="F5" s="75">
        <v>179627</v>
      </c>
      <c r="G5" s="75"/>
      <c r="H5" s="365"/>
      <c r="I5" s="365"/>
      <c r="J5" s="365"/>
      <c r="K5" s="365"/>
      <c r="L5" s="365"/>
    </row>
    <row r="6" spans="1:12" ht="15">
      <c r="A6" t="s">
        <v>291</v>
      </c>
      <c r="B6" s="75">
        <v>318854</v>
      </c>
      <c r="C6" s="75">
        <v>160778</v>
      </c>
      <c r="D6" s="75">
        <v>158076</v>
      </c>
      <c r="E6" s="75">
        <v>44055</v>
      </c>
      <c r="F6" s="75">
        <v>274798</v>
      </c>
      <c r="G6" s="75"/>
      <c r="H6" s="365"/>
      <c r="I6" s="365"/>
      <c r="J6" s="365"/>
      <c r="K6" s="365"/>
      <c r="L6" s="365"/>
    </row>
    <row r="7" spans="1:12" ht="15">
      <c r="A7" t="s">
        <v>292</v>
      </c>
      <c r="B7" s="75">
        <v>331732</v>
      </c>
      <c r="C7" s="75">
        <v>153387</v>
      </c>
      <c r="D7" s="75">
        <v>178345</v>
      </c>
      <c r="E7" s="75">
        <v>42927</v>
      </c>
      <c r="F7" s="75">
        <v>288805</v>
      </c>
      <c r="G7" s="75"/>
      <c r="H7" s="365"/>
      <c r="I7" s="365"/>
      <c r="J7" s="365"/>
      <c r="K7" s="365"/>
      <c r="L7" s="365"/>
    </row>
    <row r="8" spans="1:12" ht="15">
      <c r="A8" t="s">
        <v>293</v>
      </c>
      <c r="B8" s="75">
        <v>48114</v>
      </c>
      <c r="C8" s="75">
        <v>23720</v>
      </c>
      <c r="D8" s="75">
        <v>24394</v>
      </c>
      <c r="E8" s="75">
        <v>2662</v>
      </c>
      <c r="F8" s="75">
        <v>45452</v>
      </c>
      <c r="G8" s="75"/>
      <c r="H8" s="365"/>
      <c r="I8" s="365"/>
      <c r="J8" s="365"/>
      <c r="K8" s="365"/>
      <c r="L8" s="365"/>
    </row>
    <row r="9" spans="1:12" ht="15">
      <c r="A9" t="s">
        <v>403</v>
      </c>
      <c r="B9" s="75">
        <v>7025</v>
      </c>
      <c r="C9" s="75">
        <v>4436</v>
      </c>
      <c r="D9" s="75">
        <v>2589</v>
      </c>
      <c r="E9" s="75">
        <v>756</v>
      </c>
      <c r="F9" s="75">
        <v>6269</v>
      </c>
      <c r="G9" s="75"/>
      <c r="H9" s="365"/>
      <c r="I9" s="365"/>
      <c r="J9" s="365"/>
      <c r="K9" s="365"/>
      <c r="L9" s="365"/>
    </row>
    <row r="10" spans="1:12" ht="6.75" customHeight="1">
      <c r="A10" s="77"/>
      <c r="B10" s="77"/>
      <c r="C10" s="77"/>
      <c r="D10" s="77"/>
      <c r="E10" s="77"/>
      <c r="F10" s="77"/>
      <c r="G10" s="75"/>
      <c r="H10" s="365"/>
      <c r="I10" s="365"/>
      <c r="J10" s="365"/>
      <c r="K10" s="365"/>
      <c r="L10" s="365"/>
    </row>
    <row r="11" ht="15.75">
      <c r="A11" s="193" t="s">
        <v>490</v>
      </c>
    </row>
    <row r="12" spans="1:6" ht="15">
      <c r="A12" s="77" t="s">
        <v>464</v>
      </c>
      <c r="B12" s="77" t="s">
        <v>9</v>
      </c>
      <c r="C12" s="77" t="s">
        <v>49</v>
      </c>
      <c r="D12" s="77" t="s">
        <v>50</v>
      </c>
      <c r="E12" s="77" t="s">
        <v>52</v>
      </c>
      <c r="F12" s="77" t="s">
        <v>51</v>
      </c>
    </row>
    <row r="13" spans="1:6" ht="15">
      <c r="A13" t="s">
        <v>9</v>
      </c>
      <c r="B13" s="352">
        <v>903787</v>
      </c>
      <c r="C13" s="352">
        <v>431751</v>
      </c>
      <c r="D13" s="352">
        <v>472036</v>
      </c>
      <c r="E13" s="352">
        <v>108836</v>
      </c>
      <c r="F13" s="352">
        <v>794950</v>
      </c>
    </row>
    <row r="14" spans="2:6" ht="15">
      <c r="B14" s="352" t="s">
        <v>441</v>
      </c>
      <c r="C14" s="352" t="s">
        <v>441</v>
      </c>
      <c r="D14" s="352" t="s">
        <v>441</v>
      </c>
      <c r="E14" s="352" t="s">
        <v>441</v>
      </c>
      <c r="F14" s="352" t="s">
        <v>441</v>
      </c>
    </row>
    <row r="15" spans="1:6" ht="15">
      <c r="A15" t="s">
        <v>25</v>
      </c>
      <c r="B15" s="352">
        <v>587297</v>
      </c>
      <c r="C15" s="352">
        <v>247228</v>
      </c>
      <c r="D15" s="352">
        <v>340069</v>
      </c>
      <c r="E15" s="352">
        <v>28931</v>
      </c>
      <c r="F15" s="352">
        <v>558367</v>
      </c>
    </row>
    <row r="16" spans="1:6" ht="15">
      <c r="A16" t="s">
        <v>28</v>
      </c>
      <c r="B16" s="352">
        <v>9515</v>
      </c>
      <c r="C16" s="352">
        <v>8598</v>
      </c>
      <c r="D16" s="352">
        <v>917</v>
      </c>
      <c r="E16" s="352">
        <v>1180</v>
      </c>
      <c r="F16" s="352">
        <v>8335</v>
      </c>
    </row>
    <row r="17" spans="1:6" ht="15">
      <c r="A17" t="s">
        <v>26</v>
      </c>
      <c r="B17" s="352">
        <v>38714</v>
      </c>
      <c r="C17" s="352">
        <v>16480</v>
      </c>
      <c r="D17" s="352">
        <v>22234</v>
      </c>
      <c r="E17" s="352">
        <v>6583</v>
      </c>
      <c r="F17" s="352">
        <v>32131</v>
      </c>
    </row>
    <row r="18" spans="1:6" ht="15">
      <c r="A18" t="s">
        <v>29</v>
      </c>
      <c r="B18" s="352">
        <v>971</v>
      </c>
      <c r="C18" s="352">
        <v>971</v>
      </c>
      <c r="D18" s="352">
        <v>0</v>
      </c>
      <c r="E18" s="352">
        <v>543</v>
      </c>
      <c r="F18" s="352">
        <v>428</v>
      </c>
    </row>
    <row r="19" spans="1:6" ht="15">
      <c r="A19" t="s">
        <v>30</v>
      </c>
      <c r="B19" s="352">
        <v>2207</v>
      </c>
      <c r="C19" s="352">
        <v>1921</v>
      </c>
      <c r="D19" s="352">
        <v>286</v>
      </c>
      <c r="E19" s="352">
        <v>197</v>
      </c>
      <c r="F19" s="352">
        <v>2009</v>
      </c>
    </row>
    <row r="20" spans="1:6" ht="15">
      <c r="A20" t="s">
        <v>31</v>
      </c>
      <c r="B20" s="352">
        <v>56287</v>
      </c>
      <c r="C20" s="352">
        <v>44217</v>
      </c>
      <c r="D20" s="352">
        <v>12069</v>
      </c>
      <c r="E20" s="352">
        <v>13269</v>
      </c>
      <c r="F20" s="352">
        <v>43018</v>
      </c>
    </row>
    <row r="21" spans="1:6" ht="15">
      <c r="A21" t="s">
        <v>32</v>
      </c>
      <c r="B21" s="352">
        <v>124993</v>
      </c>
      <c r="C21" s="352">
        <v>56791</v>
      </c>
      <c r="D21" s="352">
        <v>68201</v>
      </c>
      <c r="E21" s="352">
        <v>28659</v>
      </c>
      <c r="F21" s="352">
        <v>96334</v>
      </c>
    </row>
    <row r="22" spans="1:6" ht="15">
      <c r="A22" t="s">
        <v>33</v>
      </c>
      <c r="B22" s="352">
        <v>24507</v>
      </c>
      <c r="C22" s="352">
        <v>23678</v>
      </c>
      <c r="D22" s="352">
        <v>829</v>
      </c>
      <c r="E22" s="352">
        <v>5074</v>
      </c>
      <c r="F22" s="352">
        <v>19432</v>
      </c>
    </row>
    <row r="23" spans="1:6" ht="15">
      <c r="A23" t="s">
        <v>34</v>
      </c>
      <c r="B23" s="352">
        <v>6562</v>
      </c>
      <c r="C23" s="352">
        <v>3079</v>
      </c>
      <c r="D23" s="352">
        <v>3484</v>
      </c>
      <c r="E23" s="352">
        <v>2549</v>
      </c>
      <c r="F23" s="352">
        <v>4013</v>
      </c>
    </row>
    <row r="24" spans="1:6" ht="15">
      <c r="A24" t="s">
        <v>35</v>
      </c>
      <c r="B24" s="352">
        <v>1339</v>
      </c>
      <c r="C24" s="352">
        <v>733</v>
      </c>
      <c r="D24" s="352">
        <v>606</v>
      </c>
      <c r="E24" s="352">
        <v>484</v>
      </c>
      <c r="F24" s="352">
        <v>855</v>
      </c>
    </row>
    <row r="25" spans="1:6" ht="15">
      <c r="A25" t="s">
        <v>36</v>
      </c>
      <c r="B25" s="352">
        <v>1279</v>
      </c>
      <c r="C25" s="352">
        <v>271</v>
      </c>
      <c r="D25" s="352">
        <v>1008</v>
      </c>
      <c r="E25" s="352">
        <v>418</v>
      </c>
      <c r="F25" s="352">
        <v>861</v>
      </c>
    </row>
    <row r="26" spans="1:6" ht="15">
      <c r="A26" t="s">
        <v>0</v>
      </c>
      <c r="B26" s="352">
        <v>3501</v>
      </c>
      <c r="C26" s="352">
        <v>3425</v>
      </c>
      <c r="D26" s="352">
        <v>75</v>
      </c>
      <c r="E26" s="352">
        <v>1697</v>
      </c>
      <c r="F26" s="352">
        <v>1803</v>
      </c>
    </row>
    <row r="27" spans="1:6" ht="15">
      <c r="A27" t="s">
        <v>1</v>
      </c>
      <c r="B27" s="352">
        <v>3639</v>
      </c>
      <c r="C27" s="352">
        <v>2552</v>
      </c>
      <c r="D27" s="352">
        <v>1088</v>
      </c>
      <c r="E27" s="352">
        <v>1789</v>
      </c>
      <c r="F27" s="352">
        <v>1851</v>
      </c>
    </row>
    <row r="28" spans="1:6" ht="15">
      <c r="A28" t="s">
        <v>2</v>
      </c>
      <c r="B28" s="352">
        <v>2639</v>
      </c>
      <c r="C28" s="352">
        <v>1734</v>
      </c>
      <c r="D28" s="352">
        <v>905</v>
      </c>
      <c r="E28" s="352">
        <v>326</v>
      </c>
      <c r="F28" s="352">
        <v>2313</v>
      </c>
    </row>
    <row r="29" spans="1:6" ht="15">
      <c r="A29" t="s">
        <v>3</v>
      </c>
      <c r="B29" s="352">
        <v>10749</v>
      </c>
      <c r="C29" s="352">
        <v>5126</v>
      </c>
      <c r="D29" s="352">
        <v>5623</v>
      </c>
      <c r="E29" s="352">
        <v>3364</v>
      </c>
      <c r="F29" s="352">
        <v>7384</v>
      </c>
    </row>
    <row r="30" spans="1:6" ht="15">
      <c r="A30" t="s">
        <v>4</v>
      </c>
      <c r="B30" s="352">
        <v>2009</v>
      </c>
      <c r="C30" s="352">
        <v>1282</v>
      </c>
      <c r="D30" s="352">
        <v>728</v>
      </c>
      <c r="E30" s="352">
        <v>927</v>
      </c>
      <c r="F30" s="352">
        <v>1082</v>
      </c>
    </row>
    <row r="31" spans="1:6" ht="15">
      <c r="A31" t="s">
        <v>5</v>
      </c>
      <c r="B31" s="352">
        <v>1720</v>
      </c>
      <c r="C31" s="352">
        <v>1150</v>
      </c>
      <c r="D31" s="352">
        <v>570</v>
      </c>
      <c r="E31" s="352">
        <v>1329</v>
      </c>
      <c r="F31" s="352">
        <v>391</v>
      </c>
    </row>
    <row r="32" spans="1:6" ht="15">
      <c r="A32" t="s">
        <v>6</v>
      </c>
      <c r="B32" s="352">
        <v>10698</v>
      </c>
      <c r="C32" s="352">
        <v>4214</v>
      </c>
      <c r="D32" s="352">
        <v>6483</v>
      </c>
      <c r="E32" s="352">
        <v>4949</v>
      </c>
      <c r="F32" s="352">
        <v>5748</v>
      </c>
    </row>
    <row r="33" spans="1:6" ht="15">
      <c r="A33" t="s">
        <v>7</v>
      </c>
      <c r="B33" s="352">
        <v>14782</v>
      </c>
      <c r="C33" s="352">
        <v>7922</v>
      </c>
      <c r="D33" s="352">
        <v>6860</v>
      </c>
      <c r="E33" s="352">
        <v>6567</v>
      </c>
      <c r="F33" s="352">
        <v>8216</v>
      </c>
    </row>
    <row r="34" spans="1:6" ht="15">
      <c r="A34" t="s">
        <v>8</v>
      </c>
      <c r="B34" s="352">
        <v>379</v>
      </c>
      <c r="C34" s="352">
        <v>379</v>
      </c>
      <c r="D34" s="352">
        <v>0</v>
      </c>
      <c r="E34" s="352">
        <v>0</v>
      </c>
      <c r="F34" s="352">
        <v>379</v>
      </c>
    </row>
    <row r="35" spans="1:6" ht="15">
      <c r="A35" s="77"/>
      <c r="B35" s="77"/>
      <c r="C35" s="77" t="s">
        <v>441</v>
      </c>
      <c r="D35" s="77"/>
      <c r="E35" s="77"/>
      <c r="F35" s="77"/>
    </row>
    <row r="43" spans="2:4" ht="15">
      <c r="B43" s="75"/>
      <c r="C43" s="75"/>
      <c r="D43" s="75"/>
    </row>
    <row r="44" spans="3:4" ht="15">
      <c r="C44" s="75"/>
      <c r="D44" s="75"/>
    </row>
    <row r="45" spans="2:4" ht="15">
      <c r="B45" s="75"/>
      <c r="C45" s="75"/>
      <c r="D45" s="75"/>
    </row>
    <row r="47" spans="2:4" ht="15">
      <c r="B47" s="75"/>
      <c r="C47" s="75"/>
      <c r="D47" s="75"/>
    </row>
    <row r="48" spans="2:4" ht="15">
      <c r="B48" s="75"/>
      <c r="C48" s="75"/>
      <c r="D48" s="75"/>
    </row>
    <row r="49" spans="2:4" ht="15">
      <c r="B49" s="75"/>
      <c r="C49" s="75"/>
      <c r="D49" s="75"/>
    </row>
    <row r="50" spans="2:4" ht="15">
      <c r="B50" s="75"/>
      <c r="C50" s="75"/>
      <c r="D50" s="75"/>
    </row>
    <row r="51" ht="15">
      <c r="D51" s="75"/>
    </row>
    <row r="53" spans="2:4" ht="15">
      <c r="B53" s="75"/>
      <c r="C53" s="75"/>
      <c r="D53" s="7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J46"/>
  <sheetViews>
    <sheetView view="pageBreakPreview" zoomScaleSheetLayoutView="100" zoomScalePageLayoutView="0" workbookViewId="0" topLeftCell="A64">
      <selection activeCell="C25" sqref="C25"/>
    </sheetView>
  </sheetViews>
  <sheetFormatPr defaultColWidth="9.140625" defaultRowHeight="15"/>
  <cols>
    <col min="1" max="1" width="47.57421875" style="0" customWidth="1"/>
    <col min="2" max="6" width="10.421875" style="0" customWidth="1"/>
    <col min="7" max="7" width="13.7109375" style="0" bestFit="1" customWidth="1"/>
    <col min="8" max="8" width="15.00390625" style="0" bestFit="1" customWidth="1"/>
  </cols>
  <sheetData>
    <row r="1" spans="1:8" ht="15.75">
      <c r="A1" s="177" t="s">
        <v>577</v>
      </c>
      <c r="B1" s="1"/>
      <c r="C1" s="1"/>
      <c r="D1" s="1"/>
      <c r="E1" s="1"/>
      <c r="F1" s="1"/>
      <c r="G1" s="1"/>
      <c r="H1" s="1"/>
    </row>
    <row r="2" spans="1:8" ht="15">
      <c r="A2" s="209"/>
      <c r="B2" s="210"/>
      <c r="C2" s="210"/>
      <c r="D2" s="210"/>
      <c r="E2" s="210"/>
      <c r="F2" s="210"/>
      <c r="G2" s="164" t="s">
        <v>134</v>
      </c>
      <c r="H2" s="164" t="s">
        <v>137</v>
      </c>
    </row>
    <row r="3" spans="1:8" ht="15">
      <c r="A3" s="209"/>
      <c r="B3" s="210" t="s">
        <v>9</v>
      </c>
      <c r="C3" s="210" t="s">
        <v>49</v>
      </c>
      <c r="D3" s="210" t="s">
        <v>50</v>
      </c>
      <c r="E3" s="210" t="s">
        <v>52</v>
      </c>
      <c r="F3" s="210" t="s">
        <v>51</v>
      </c>
      <c r="G3" s="164" t="s">
        <v>136</v>
      </c>
      <c r="H3" s="164" t="s">
        <v>138</v>
      </c>
    </row>
    <row r="4" spans="1:8" ht="15">
      <c r="A4" s="209"/>
      <c r="B4" s="210"/>
      <c r="C4" s="210"/>
      <c r="D4" s="210"/>
      <c r="E4" s="210"/>
      <c r="F4" s="210"/>
      <c r="G4" s="164" t="s">
        <v>135</v>
      </c>
      <c r="H4" s="164" t="s">
        <v>135</v>
      </c>
    </row>
    <row r="5" spans="1:8" ht="15">
      <c r="A5" s="81" t="s">
        <v>493</v>
      </c>
      <c r="B5" s="14">
        <v>3083653.850452298</v>
      </c>
      <c r="C5" s="14">
        <v>1170382.6073368515</v>
      </c>
      <c r="D5" s="14">
        <v>1913271.243115401</v>
      </c>
      <c r="E5" s="14">
        <v>558408.8380102916</v>
      </c>
      <c r="F5" s="14">
        <v>2525245.0124419583</v>
      </c>
      <c r="G5" s="14">
        <v>1765985.550724463</v>
      </c>
      <c r="H5" s="14">
        <v>1317668.2997277917</v>
      </c>
    </row>
    <row r="6" spans="1:8" ht="15">
      <c r="A6" s="179"/>
      <c r="B6" s="133"/>
      <c r="C6" s="133"/>
      <c r="D6" s="133"/>
      <c r="E6" s="133"/>
      <c r="F6" s="133"/>
      <c r="G6" s="133"/>
      <c r="H6" s="133"/>
    </row>
    <row r="7" spans="1:10" ht="15">
      <c r="A7" s="179" t="s">
        <v>458</v>
      </c>
      <c r="B7" s="14">
        <v>11229.447668234778</v>
      </c>
      <c r="C7" s="14">
        <v>3200.5700143482413</v>
      </c>
      <c r="D7" s="14">
        <v>8028.877653886532</v>
      </c>
      <c r="E7" s="14">
        <v>2511.228840751866</v>
      </c>
      <c r="F7" s="14">
        <v>8718.21882748291</v>
      </c>
      <c r="G7" s="14">
        <v>7632.059098881068</v>
      </c>
      <c r="H7" s="14">
        <v>3597.3885693537063</v>
      </c>
      <c r="J7" s="366"/>
    </row>
    <row r="8" spans="1:8" ht="15">
      <c r="A8" s="179" t="s">
        <v>457</v>
      </c>
      <c r="B8" s="14">
        <v>1403653.915992443</v>
      </c>
      <c r="C8" s="14">
        <v>517278.04445435095</v>
      </c>
      <c r="D8" s="14">
        <v>886375.8715380834</v>
      </c>
      <c r="E8" s="14">
        <v>238516.15050278397</v>
      </c>
      <c r="F8" s="14">
        <v>1165137.7654896593</v>
      </c>
      <c r="G8" s="14">
        <v>1061494.2238346997</v>
      </c>
      <c r="H8" s="14">
        <v>342159.6921577364</v>
      </c>
    </row>
    <row r="9" spans="1:8" ht="15">
      <c r="A9" s="179" t="s">
        <v>459</v>
      </c>
      <c r="B9" s="14">
        <v>107373.17368185821</v>
      </c>
      <c r="C9" s="14">
        <v>38689.464316060476</v>
      </c>
      <c r="D9" s="14">
        <v>68683.70936579765</v>
      </c>
      <c r="E9" s="14">
        <v>21588.960915888376</v>
      </c>
      <c r="F9" s="14">
        <v>85784.21276596983</v>
      </c>
      <c r="G9" s="14">
        <v>57650.39850831782</v>
      </c>
      <c r="H9" s="14">
        <v>49722.77517354032</v>
      </c>
    </row>
    <row r="10" spans="1:8" ht="15">
      <c r="A10" s="179" t="s">
        <v>460</v>
      </c>
      <c r="B10" s="14">
        <v>1561397.3131097276</v>
      </c>
      <c r="C10" s="14">
        <v>611214.528552095</v>
      </c>
      <c r="D10" s="14">
        <v>950182.7845576246</v>
      </c>
      <c r="E10" s="14">
        <v>295792.4977508678</v>
      </c>
      <c r="F10" s="14">
        <v>1265604.8153588634</v>
      </c>
      <c r="G10" s="14">
        <v>639208.8692825611</v>
      </c>
      <c r="H10" s="14">
        <v>922188.4438271608</v>
      </c>
    </row>
    <row r="11" spans="1:8" ht="7.5" customHeight="1">
      <c r="A11" s="2"/>
      <c r="B11" s="2"/>
      <c r="C11" s="2"/>
      <c r="D11" s="2"/>
      <c r="E11" s="2"/>
      <c r="F11" s="2"/>
      <c r="G11" s="2"/>
      <c r="H11" s="2"/>
    </row>
    <row r="12" spans="1:8" ht="15.75">
      <c r="A12" s="146" t="s">
        <v>578</v>
      </c>
      <c r="B12" s="179"/>
      <c r="C12" s="179"/>
      <c r="D12" s="179"/>
      <c r="E12" s="179"/>
      <c r="F12" s="179"/>
      <c r="G12" s="179"/>
      <c r="H12" s="179"/>
    </row>
    <row r="13" spans="1:8" ht="15" customHeight="1">
      <c r="A13" s="209"/>
      <c r="B13" s="215"/>
      <c r="C13" s="215"/>
      <c r="D13" s="215"/>
      <c r="E13" s="215"/>
      <c r="F13" s="215"/>
      <c r="G13" s="164" t="s">
        <v>134</v>
      </c>
      <c r="H13" s="164" t="s">
        <v>137</v>
      </c>
    </row>
    <row r="14" spans="1:8" ht="15">
      <c r="A14" s="209"/>
      <c r="B14" s="215" t="s">
        <v>9</v>
      </c>
      <c r="C14" s="215" t="s">
        <v>49</v>
      </c>
      <c r="D14" s="215" t="s">
        <v>50</v>
      </c>
      <c r="E14" s="215" t="s">
        <v>52</v>
      </c>
      <c r="F14" s="215" t="s">
        <v>51</v>
      </c>
      <c r="G14" s="164" t="s">
        <v>136</v>
      </c>
      <c r="H14" s="164" t="s">
        <v>138</v>
      </c>
    </row>
    <row r="15" spans="1:8" ht="15">
      <c r="A15" s="209"/>
      <c r="B15" s="215"/>
      <c r="C15" s="215"/>
      <c r="D15" s="215"/>
      <c r="E15" s="215"/>
      <c r="F15" s="215"/>
      <c r="G15" s="164" t="s">
        <v>135</v>
      </c>
      <c r="H15" s="164" t="s">
        <v>135</v>
      </c>
    </row>
    <row r="16" spans="1:8" ht="15">
      <c r="A16" s="81" t="s">
        <v>493</v>
      </c>
      <c r="B16" s="254">
        <v>3083653.850452298</v>
      </c>
      <c r="C16" s="254">
        <v>1170382.6073368515</v>
      </c>
      <c r="D16" s="254">
        <v>1913271.243115401</v>
      </c>
      <c r="E16" s="254">
        <v>558408.8380102916</v>
      </c>
      <c r="F16" s="254">
        <v>2525245.0124419583</v>
      </c>
      <c r="G16" s="254">
        <v>1765985.550724463</v>
      </c>
      <c r="H16" s="254">
        <v>1317668.2997277917</v>
      </c>
    </row>
    <row r="17" spans="1:8" ht="15">
      <c r="A17" s="179"/>
      <c r="B17" s="279"/>
      <c r="C17" s="279"/>
      <c r="D17" s="279"/>
      <c r="E17" s="279"/>
      <c r="F17" s="279"/>
      <c r="G17" s="279"/>
      <c r="H17" s="279"/>
    </row>
    <row r="18" spans="1:10" ht="15">
      <c r="A18" s="7" t="s">
        <v>270</v>
      </c>
      <c r="B18" s="254">
        <v>930510.4414112869</v>
      </c>
      <c r="C18" s="254">
        <v>453452.2108232686</v>
      </c>
      <c r="D18" s="254">
        <v>477058.2305880228</v>
      </c>
      <c r="E18" s="254">
        <v>227577.90941300508</v>
      </c>
      <c r="F18" s="254">
        <v>702932.5319982867</v>
      </c>
      <c r="G18" s="254">
        <v>262031.803007061</v>
      </c>
      <c r="H18" s="254">
        <v>668478.6384042264</v>
      </c>
      <c r="J18" s="367"/>
    </row>
    <row r="19" spans="1:8" ht="15">
      <c r="A19" s="179" t="s">
        <v>282</v>
      </c>
      <c r="B19" s="254">
        <v>297737.2892785677</v>
      </c>
      <c r="C19" s="254">
        <v>53879.92805020646</v>
      </c>
      <c r="D19" s="254">
        <v>243857.36122836146</v>
      </c>
      <c r="E19" s="254">
        <v>87206.41504987194</v>
      </c>
      <c r="F19" s="254">
        <v>210530.8742286956</v>
      </c>
      <c r="G19" s="254">
        <v>144504.35756915982</v>
      </c>
      <c r="H19" s="254">
        <v>153232.93170940818</v>
      </c>
    </row>
    <row r="20" spans="1:8" ht="15">
      <c r="A20" s="179" t="s">
        <v>271</v>
      </c>
      <c r="B20" s="254">
        <v>86809.93090164122</v>
      </c>
      <c r="C20" s="254">
        <v>15365.942619287074</v>
      </c>
      <c r="D20" s="254">
        <v>71443.98828235417</v>
      </c>
      <c r="E20" s="254">
        <v>24432.25284747282</v>
      </c>
      <c r="F20" s="254">
        <v>62377.67805416841</v>
      </c>
      <c r="G20" s="254">
        <v>19337.02393116608</v>
      </c>
      <c r="H20" s="254">
        <v>67472.90697047519</v>
      </c>
    </row>
    <row r="21" spans="1:8" ht="15">
      <c r="A21" s="179" t="s">
        <v>272</v>
      </c>
      <c r="B21" s="254">
        <v>227849.71119467283</v>
      </c>
      <c r="C21" s="254">
        <v>91872.76190837583</v>
      </c>
      <c r="D21" s="254">
        <v>135976.94928629667</v>
      </c>
      <c r="E21" s="254">
        <v>82040.49294870434</v>
      </c>
      <c r="F21" s="254">
        <v>145809.21824596805</v>
      </c>
      <c r="G21" s="254">
        <v>50393.42476027968</v>
      </c>
      <c r="H21" s="254">
        <v>177456.28643439306</v>
      </c>
    </row>
    <row r="22" spans="1:8" ht="15">
      <c r="A22" s="179" t="s">
        <v>273</v>
      </c>
      <c r="B22" s="254">
        <v>10223.495266073416</v>
      </c>
      <c r="C22" s="254">
        <v>5853.4866771516545</v>
      </c>
      <c r="D22" s="254">
        <v>4370.008588921763</v>
      </c>
      <c r="E22" s="254">
        <v>5150.883063241912</v>
      </c>
      <c r="F22" s="254">
        <v>5072.612202831505</v>
      </c>
      <c r="G22" s="254">
        <v>4481.896954971805</v>
      </c>
      <c r="H22" s="254">
        <v>5741.598311101611</v>
      </c>
    </row>
    <row r="23" spans="1:8" ht="15">
      <c r="A23" s="179" t="s">
        <v>274</v>
      </c>
      <c r="B23" s="254">
        <v>1348020.8135212162</v>
      </c>
      <c r="C23" s="254">
        <v>477215.2306819509</v>
      </c>
      <c r="D23" s="254">
        <v>870805.5828392623</v>
      </c>
      <c r="E23" s="254">
        <v>62754.74777988446</v>
      </c>
      <c r="F23" s="254">
        <v>1285266.0657413318</v>
      </c>
      <c r="G23" s="254">
        <v>1236030.8048808607</v>
      </c>
      <c r="H23" s="254">
        <v>111990.00864035814</v>
      </c>
    </row>
    <row r="24" spans="1:8" ht="15">
      <c r="A24" s="179" t="s">
        <v>275</v>
      </c>
      <c r="B24" s="254">
        <v>29216.73684949481</v>
      </c>
      <c r="C24" s="254">
        <v>5297.3283241301215</v>
      </c>
      <c r="D24" s="254">
        <v>23919.408525364684</v>
      </c>
      <c r="E24" s="254">
        <v>1089.8884877767937</v>
      </c>
      <c r="F24" s="254">
        <v>28126.848361718017</v>
      </c>
      <c r="G24" s="254">
        <v>9494.349077878343</v>
      </c>
      <c r="H24" s="254">
        <v>19722.387771616457</v>
      </c>
    </row>
    <row r="25" spans="1:8" ht="15">
      <c r="A25" s="179" t="s">
        <v>276</v>
      </c>
      <c r="B25" s="254">
        <v>5275.198720270538</v>
      </c>
      <c r="C25" s="254">
        <v>1266.4811059233693</v>
      </c>
      <c r="D25" s="254">
        <v>4008.717614347168</v>
      </c>
      <c r="E25" s="254">
        <v>3254.9906229066883</v>
      </c>
      <c r="F25" s="254">
        <v>2020.2080973638501</v>
      </c>
      <c r="G25" s="254">
        <v>1558.8580422584007</v>
      </c>
      <c r="H25" s="254">
        <v>3716.3406780121363</v>
      </c>
    </row>
    <row r="26" spans="1:8" ht="15">
      <c r="A26" s="179" t="s">
        <v>277</v>
      </c>
      <c r="B26" s="254">
        <v>3935.451871320426</v>
      </c>
      <c r="C26" s="254">
        <v>1591.9303266678191</v>
      </c>
      <c r="D26" s="254">
        <v>2343.521544652607</v>
      </c>
      <c r="E26" s="357">
        <v>1226.1735839823987</v>
      </c>
      <c r="F26" s="254">
        <v>2709.278287338028</v>
      </c>
      <c r="G26" s="254">
        <v>0</v>
      </c>
      <c r="H26" s="254">
        <v>3935.451871320426</v>
      </c>
    </row>
    <row r="27" spans="1:8" ht="15">
      <c r="A27" s="179" t="s">
        <v>278</v>
      </c>
      <c r="B27" s="254">
        <v>37641.55778524176</v>
      </c>
      <c r="C27" s="254">
        <v>8933.320100952651</v>
      </c>
      <c r="D27" s="254">
        <v>28708.237684289117</v>
      </c>
      <c r="E27" s="254">
        <v>10266.76053386565</v>
      </c>
      <c r="F27" s="254">
        <v>27374.79725137612</v>
      </c>
      <c r="G27" s="254">
        <v>8240.257516238507</v>
      </c>
      <c r="H27" s="254">
        <v>29401.300269003263</v>
      </c>
    </row>
    <row r="28" spans="1:8" ht="15">
      <c r="A28" s="179" t="s">
        <v>279</v>
      </c>
      <c r="B28" s="254">
        <v>42435.87038158784</v>
      </c>
      <c r="C28" s="254">
        <v>19738.224339013268</v>
      </c>
      <c r="D28" s="254">
        <v>22697.646042574564</v>
      </c>
      <c r="E28" s="254">
        <v>20065.171047164455</v>
      </c>
      <c r="F28" s="254">
        <v>22370.699334423363</v>
      </c>
      <c r="G28" s="254">
        <v>14340.18834013929</v>
      </c>
      <c r="H28" s="254">
        <v>28095.68204144855</v>
      </c>
    </row>
    <row r="29" spans="1:8" ht="15">
      <c r="A29" s="179" t="s">
        <v>280</v>
      </c>
      <c r="B29" s="254">
        <v>36336.41874290791</v>
      </c>
      <c r="C29" s="254">
        <v>21426.12559966406</v>
      </c>
      <c r="D29" s="254">
        <v>14910.293143243858</v>
      </c>
      <c r="E29" s="254">
        <v>16354.544241532496</v>
      </c>
      <c r="F29" s="254">
        <v>19981.87450137542</v>
      </c>
      <c r="G29" s="254">
        <v>13443.250673949415</v>
      </c>
      <c r="H29" s="254">
        <v>22893.168068958505</v>
      </c>
    </row>
    <row r="30" spans="1:8" ht="15">
      <c r="A30" s="179" t="s">
        <v>281</v>
      </c>
      <c r="B30" s="254">
        <v>26207.988793859473</v>
      </c>
      <c r="C30" s="254">
        <v>14091.227935198636</v>
      </c>
      <c r="D30" s="254">
        <v>12116.76085866085</v>
      </c>
      <c r="E30" s="254">
        <v>16362.952186513705</v>
      </c>
      <c r="F30" s="254">
        <v>9845.036607345772</v>
      </c>
      <c r="G30" s="254">
        <v>1156.4943140381831</v>
      </c>
      <c r="H30" s="254">
        <v>25051.494479821293</v>
      </c>
    </row>
    <row r="31" spans="1:8" ht="15">
      <c r="A31" s="179" t="s">
        <v>225</v>
      </c>
      <c r="B31" s="254">
        <v>1452.9457341123198</v>
      </c>
      <c r="C31" s="254">
        <v>398.40884506746534</v>
      </c>
      <c r="D31" s="254">
        <v>1054.5368890448544</v>
      </c>
      <c r="E31" s="254">
        <v>625.6562043694071</v>
      </c>
      <c r="F31" s="254">
        <v>827.2895297429129</v>
      </c>
      <c r="G31" s="254">
        <v>972.8416564619713</v>
      </c>
      <c r="H31" s="254">
        <v>480.1040776503486</v>
      </c>
    </row>
    <row r="32" spans="1:8" ht="5.25" customHeight="1">
      <c r="A32" s="32"/>
      <c r="B32" s="216"/>
      <c r="C32" s="216"/>
      <c r="D32" s="216"/>
      <c r="E32" s="216"/>
      <c r="F32" s="216"/>
      <c r="G32" s="216"/>
      <c r="H32" s="216"/>
    </row>
    <row r="33" spans="1:8" ht="18" customHeight="1">
      <c r="A33" s="420" t="s">
        <v>494</v>
      </c>
      <c r="B33" s="420"/>
      <c r="C33" s="420"/>
      <c r="D33" s="420"/>
      <c r="E33" s="420"/>
      <c r="F33" s="420"/>
      <c r="G33" s="420"/>
      <c r="H33" s="420"/>
    </row>
    <row r="34" spans="1:8" ht="15">
      <c r="A34" s="32"/>
      <c r="B34" s="446" t="s">
        <v>80</v>
      </c>
      <c r="C34" s="446"/>
      <c r="D34" s="446"/>
      <c r="E34" s="446" t="s">
        <v>52</v>
      </c>
      <c r="F34" s="447"/>
      <c r="G34" s="446" t="s">
        <v>51</v>
      </c>
      <c r="H34" s="447"/>
    </row>
    <row r="35" spans="1:8" ht="15">
      <c r="A35" s="32"/>
      <c r="B35" s="184" t="s">
        <v>9</v>
      </c>
      <c r="C35" s="184" t="s">
        <v>49</v>
      </c>
      <c r="D35" s="184" t="s">
        <v>50</v>
      </c>
      <c r="E35" s="184" t="s">
        <v>49</v>
      </c>
      <c r="F35" s="184" t="s">
        <v>50</v>
      </c>
      <c r="G35" s="184" t="s">
        <v>49</v>
      </c>
      <c r="H35" s="184" t="s">
        <v>50</v>
      </c>
    </row>
    <row r="36" spans="1:8" ht="15">
      <c r="A36" s="179" t="s">
        <v>9</v>
      </c>
      <c r="B36" s="368">
        <v>3690651</v>
      </c>
      <c r="C36" s="368">
        <v>1486799</v>
      </c>
      <c r="D36" s="368">
        <v>2203852</v>
      </c>
      <c r="E36" s="368">
        <v>316485</v>
      </c>
      <c r="F36" s="368">
        <v>425184</v>
      </c>
      <c r="G36" s="368">
        <v>1170314</v>
      </c>
      <c r="H36" s="368">
        <v>1778667</v>
      </c>
    </row>
    <row r="37" spans="1:8" ht="11.25" customHeight="1">
      <c r="A37" s="179"/>
      <c r="B37" s="220"/>
      <c r="C37" s="220"/>
      <c r="D37" s="220"/>
      <c r="E37" s="220"/>
      <c r="F37" s="220"/>
      <c r="G37" s="220"/>
      <c r="H37" s="220"/>
    </row>
    <row r="38" spans="1:8" ht="15">
      <c r="A38" s="369" t="s">
        <v>16</v>
      </c>
      <c r="B38" s="368">
        <v>1326201</v>
      </c>
      <c r="C38" s="368">
        <v>572888</v>
      </c>
      <c r="D38" s="368">
        <v>753313</v>
      </c>
      <c r="E38" s="368">
        <v>137864</v>
      </c>
      <c r="F38" s="368">
        <v>200962</v>
      </c>
      <c r="G38" s="368">
        <v>435024</v>
      </c>
      <c r="H38" s="368">
        <v>552351</v>
      </c>
    </row>
    <row r="39" spans="1:8" ht="15">
      <c r="A39" s="369" t="s">
        <v>693</v>
      </c>
      <c r="B39" s="368">
        <v>70963</v>
      </c>
      <c r="C39" s="368">
        <v>19873</v>
      </c>
      <c r="D39" s="368">
        <v>51090</v>
      </c>
      <c r="E39" s="368">
        <v>3618</v>
      </c>
      <c r="F39" s="368">
        <v>4060</v>
      </c>
      <c r="G39" s="368">
        <v>16254</v>
      </c>
      <c r="H39" s="368">
        <v>47029</v>
      </c>
    </row>
    <row r="40" spans="1:8" ht="15">
      <c r="A40" s="369" t="s">
        <v>462</v>
      </c>
      <c r="B40" s="368">
        <v>747532</v>
      </c>
      <c r="C40" s="368">
        <v>392353</v>
      </c>
      <c r="D40" s="368">
        <v>355180</v>
      </c>
      <c r="E40" s="368">
        <v>127833</v>
      </c>
      <c r="F40" s="368">
        <v>113578</v>
      </c>
      <c r="G40" s="368">
        <v>264520</v>
      </c>
      <c r="H40" s="368">
        <v>241602</v>
      </c>
    </row>
    <row r="41" spans="1:8" ht="15">
      <c r="A41" s="369" t="s">
        <v>694</v>
      </c>
      <c r="B41" s="368">
        <v>308964</v>
      </c>
      <c r="C41" s="368">
        <v>109909</v>
      </c>
      <c r="D41" s="368">
        <v>199055</v>
      </c>
      <c r="E41" s="368">
        <v>17881</v>
      </c>
      <c r="F41" s="368">
        <v>29951</v>
      </c>
      <c r="G41" s="368">
        <v>92028</v>
      </c>
      <c r="H41" s="368">
        <v>169104</v>
      </c>
    </row>
    <row r="42" spans="1:8" ht="15">
      <c r="A42" s="369" t="s">
        <v>695</v>
      </c>
      <c r="B42" s="368">
        <v>252464</v>
      </c>
      <c r="C42" s="368">
        <v>100764</v>
      </c>
      <c r="D42" s="368">
        <v>151699</v>
      </c>
      <c r="E42" s="368">
        <v>10802</v>
      </c>
      <c r="F42" s="368">
        <v>20457</v>
      </c>
      <c r="G42" s="368">
        <v>89963</v>
      </c>
      <c r="H42" s="368">
        <v>131242</v>
      </c>
    </row>
    <row r="43" spans="1:8" ht="15">
      <c r="A43" s="369" t="s">
        <v>696</v>
      </c>
      <c r="B43" s="368">
        <v>10937</v>
      </c>
      <c r="C43" s="368">
        <v>5772</v>
      </c>
      <c r="D43" s="368">
        <v>5164</v>
      </c>
      <c r="E43" s="368">
        <v>2464</v>
      </c>
      <c r="F43" s="368">
        <v>1184</v>
      </c>
      <c r="G43" s="368">
        <v>3309</v>
      </c>
      <c r="H43" s="368">
        <v>3981</v>
      </c>
    </row>
    <row r="44" spans="1:8" ht="15">
      <c r="A44" s="369" t="s">
        <v>697</v>
      </c>
      <c r="B44" s="368">
        <v>950316</v>
      </c>
      <c r="C44" s="368">
        <v>274454</v>
      </c>
      <c r="D44" s="368">
        <v>675862</v>
      </c>
      <c r="E44" s="368">
        <v>10436</v>
      </c>
      <c r="F44" s="368">
        <v>49744</v>
      </c>
      <c r="G44" s="368">
        <v>264018</v>
      </c>
      <c r="H44" s="368">
        <v>626118</v>
      </c>
    </row>
    <row r="45" spans="1:8" ht="15">
      <c r="A45" s="369" t="s">
        <v>698</v>
      </c>
      <c r="B45" s="368">
        <v>13726</v>
      </c>
      <c r="C45" s="368">
        <v>7524</v>
      </c>
      <c r="D45" s="368">
        <v>6202</v>
      </c>
      <c r="E45" s="368">
        <v>4435</v>
      </c>
      <c r="F45" s="368">
        <v>3339</v>
      </c>
      <c r="G45" s="368">
        <v>3089</v>
      </c>
      <c r="H45" s="368">
        <v>2862</v>
      </c>
    </row>
    <row r="46" spans="1:8" ht="16.5" customHeight="1">
      <c r="A46" s="369" t="s">
        <v>699</v>
      </c>
      <c r="B46" s="368">
        <v>9549</v>
      </c>
      <c r="C46" s="368">
        <v>3261</v>
      </c>
      <c r="D46" s="368">
        <v>6288</v>
      </c>
      <c r="E46" s="368">
        <v>1152</v>
      </c>
      <c r="F46" s="368">
        <v>1908</v>
      </c>
      <c r="G46" s="368">
        <v>2109</v>
      </c>
      <c r="H46" s="368">
        <v>4380</v>
      </c>
    </row>
  </sheetData>
  <sheetProtection/>
  <mergeCells count="4">
    <mergeCell ref="A33:H33"/>
    <mergeCell ref="B34:D34"/>
    <mergeCell ref="E34:F34"/>
    <mergeCell ref="G34:H34"/>
  </mergeCells>
  <printOptions/>
  <pageMargins left="0.7" right="0.7" top="0.75" bottom="0.75" header="0.3" footer="0.3"/>
  <pageSetup horizontalDpi="600" verticalDpi="600" orientation="landscape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</sheetPr>
  <dimension ref="A1:K26"/>
  <sheetViews>
    <sheetView view="pageBreakPreview" zoomScaleSheetLayoutView="100" zoomScalePageLayoutView="0" workbookViewId="0" topLeftCell="A1">
      <selection activeCell="O19" sqref="O19"/>
    </sheetView>
  </sheetViews>
  <sheetFormatPr defaultColWidth="9.140625" defaultRowHeight="15"/>
  <cols>
    <col min="1" max="1" width="4.00390625" style="0" customWidth="1"/>
    <col min="2" max="2" width="54.421875" style="0" customWidth="1"/>
    <col min="3" max="6" width="10.57421875" style="0" bestFit="1" customWidth="1"/>
    <col min="7" max="8" width="9.00390625" style="0" bestFit="1" customWidth="1"/>
    <col min="9" max="11" width="10.57421875" style="0" bestFit="1" customWidth="1"/>
  </cols>
  <sheetData>
    <row r="1" spans="2:9" ht="30" customHeight="1">
      <c r="B1" s="427" t="s">
        <v>642</v>
      </c>
      <c r="C1" s="427"/>
      <c r="D1" s="427"/>
      <c r="E1" s="427"/>
      <c r="F1" s="427"/>
      <c r="G1" s="427"/>
      <c r="H1" s="427"/>
      <c r="I1" s="427"/>
    </row>
    <row r="2" spans="1:11" ht="15">
      <c r="A2" s="42"/>
      <c r="B2" s="56"/>
      <c r="C2" s="460" t="s">
        <v>80</v>
      </c>
      <c r="D2" s="460"/>
      <c r="E2" s="460"/>
      <c r="F2" s="184"/>
      <c r="G2" s="184" t="s">
        <v>52</v>
      </c>
      <c r="H2" s="184"/>
      <c r="I2" s="184"/>
      <c r="J2" s="184" t="s">
        <v>51</v>
      </c>
      <c r="K2" s="184"/>
    </row>
    <row r="3" spans="1:11" ht="15">
      <c r="A3" s="42"/>
      <c r="B3" s="56"/>
      <c r="C3" s="184" t="s">
        <v>9</v>
      </c>
      <c r="D3" s="184" t="s">
        <v>49</v>
      </c>
      <c r="E3" s="184" t="s">
        <v>50</v>
      </c>
      <c r="F3" s="184" t="s">
        <v>9</v>
      </c>
      <c r="G3" s="184" t="s">
        <v>49</v>
      </c>
      <c r="H3" s="184" t="s">
        <v>50</v>
      </c>
      <c r="I3" s="184" t="s">
        <v>9</v>
      </c>
      <c r="J3" s="184" t="s">
        <v>49</v>
      </c>
      <c r="K3" s="184" t="s">
        <v>50</v>
      </c>
    </row>
    <row r="4" spans="2:11" ht="15">
      <c r="B4" t="s">
        <v>454</v>
      </c>
      <c r="C4" s="373">
        <v>5361035</v>
      </c>
      <c r="D4" s="373">
        <v>2203607</v>
      </c>
      <c r="E4" s="373">
        <v>3157428</v>
      </c>
      <c r="F4" s="373">
        <v>981348</v>
      </c>
      <c r="G4" s="373">
        <v>392272</v>
      </c>
      <c r="H4" s="373">
        <v>589077</v>
      </c>
      <c r="I4" s="373">
        <v>4379686</v>
      </c>
      <c r="J4" s="373">
        <v>1811335</v>
      </c>
      <c r="K4" s="373">
        <v>2568351</v>
      </c>
    </row>
    <row r="5" spans="3:11" ht="15">
      <c r="C5" s="218"/>
      <c r="D5" s="218"/>
      <c r="E5" s="218"/>
      <c r="F5" s="218"/>
      <c r="G5" s="218"/>
      <c r="H5" s="218"/>
      <c r="I5" s="218"/>
      <c r="J5" s="218"/>
      <c r="K5" s="218"/>
    </row>
    <row r="6" spans="2:11" ht="15">
      <c r="B6" s="107" t="s">
        <v>283</v>
      </c>
      <c r="C6" s="371">
        <v>4.6</v>
      </c>
      <c r="D6" s="371">
        <v>4.4</v>
      </c>
      <c r="E6" s="371">
        <v>4.7</v>
      </c>
      <c r="F6" s="371">
        <v>4.2</v>
      </c>
      <c r="G6" s="371">
        <v>4.2</v>
      </c>
      <c r="H6" s="371">
        <v>4.2</v>
      </c>
      <c r="I6" s="371">
        <v>4.6</v>
      </c>
      <c r="J6" s="371">
        <v>4.4</v>
      </c>
      <c r="K6" s="371">
        <v>4.8</v>
      </c>
    </row>
    <row r="7" spans="2:11" ht="15">
      <c r="B7" s="107" t="s">
        <v>284</v>
      </c>
      <c r="C7" s="371">
        <v>4</v>
      </c>
      <c r="D7" s="371">
        <v>3.8</v>
      </c>
      <c r="E7" s="371">
        <v>4.1</v>
      </c>
      <c r="F7" s="371">
        <v>3.5</v>
      </c>
      <c r="G7" s="371">
        <v>3.2</v>
      </c>
      <c r="H7" s="371">
        <v>3.8</v>
      </c>
      <c r="I7" s="371">
        <v>4</v>
      </c>
      <c r="J7" s="371">
        <v>3.9</v>
      </c>
      <c r="K7" s="371">
        <v>4.1</v>
      </c>
    </row>
    <row r="8" spans="2:11" ht="15">
      <c r="B8" s="108" t="s">
        <v>288</v>
      </c>
      <c r="C8" s="371">
        <v>7.5</v>
      </c>
      <c r="D8" s="371">
        <v>8.8</v>
      </c>
      <c r="E8" s="371">
        <v>6.3</v>
      </c>
      <c r="F8" s="371">
        <v>6.2</v>
      </c>
      <c r="G8" s="371">
        <v>7.1</v>
      </c>
      <c r="H8" s="371">
        <v>5.2</v>
      </c>
      <c r="I8" s="371">
        <v>7.5</v>
      </c>
      <c r="J8" s="371">
        <v>8.9</v>
      </c>
      <c r="K8" s="371">
        <v>6.3</v>
      </c>
    </row>
    <row r="9" spans="2:11" ht="15">
      <c r="B9" s="107" t="s">
        <v>286</v>
      </c>
      <c r="C9" s="371">
        <v>5.5</v>
      </c>
      <c r="D9" s="371">
        <v>6.7</v>
      </c>
      <c r="E9" s="371">
        <v>5.4</v>
      </c>
      <c r="F9" s="371">
        <v>5.4</v>
      </c>
      <c r="G9" s="371">
        <v>12.3</v>
      </c>
      <c r="H9" s="371">
        <v>4.3</v>
      </c>
      <c r="I9" s="371">
        <v>5.5</v>
      </c>
      <c r="J9" s="371">
        <v>6.3</v>
      </c>
      <c r="K9" s="371">
        <v>5.5</v>
      </c>
    </row>
    <row r="10" spans="2:11" ht="15">
      <c r="B10" s="107" t="s">
        <v>285</v>
      </c>
      <c r="C10" s="371">
        <v>4.8</v>
      </c>
      <c r="D10" s="371">
        <v>5.7</v>
      </c>
      <c r="E10" s="371">
        <v>3.5</v>
      </c>
      <c r="F10" s="371">
        <v>3.8</v>
      </c>
      <c r="G10" s="371">
        <v>4.7</v>
      </c>
      <c r="H10" s="371">
        <v>3</v>
      </c>
      <c r="I10" s="371">
        <v>4.9</v>
      </c>
      <c r="J10" s="371">
        <v>5.8</v>
      </c>
      <c r="K10" s="371">
        <v>3.5</v>
      </c>
    </row>
    <row r="11" spans="2:11" ht="13.5" customHeight="1">
      <c r="B11" s="107" t="s">
        <v>287</v>
      </c>
      <c r="C11" s="371">
        <v>9.2</v>
      </c>
      <c r="D11" s="371">
        <v>5.2</v>
      </c>
      <c r="E11" s="371">
        <v>10.7</v>
      </c>
      <c r="F11" s="371">
        <v>9.1</v>
      </c>
      <c r="G11" s="371">
        <v>5.5</v>
      </c>
      <c r="H11" s="371">
        <v>10.7</v>
      </c>
      <c r="I11" s="371">
        <v>9.3</v>
      </c>
      <c r="J11" s="371">
        <v>5.2</v>
      </c>
      <c r="K11" s="371">
        <v>10.7</v>
      </c>
    </row>
    <row r="12" spans="2:11" ht="15">
      <c r="B12" s="107" t="s">
        <v>289</v>
      </c>
      <c r="C12" s="371">
        <v>7.3</v>
      </c>
      <c r="D12" s="371">
        <v>3.9</v>
      </c>
      <c r="E12" s="371">
        <v>8.5</v>
      </c>
      <c r="F12" s="371">
        <v>9.3</v>
      </c>
      <c r="G12" s="371">
        <v>4.8</v>
      </c>
      <c r="H12" s="371">
        <v>11</v>
      </c>
      <c r="I12" s="371">
        <v>6.9</v>
      </c>
      <c r="J12" s="371">
        <v>3.6</v>
      </c>
      <c r="K12" s="371">
        <v>7.9</v>
      </c>
    </row>
    <row r="13" spans="2:11" ht="6" customHeight="1">
      <c r="B13" s="2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11" ht="15">
      <c r="B14" s="217" t="s">
        <v>455</v>
      </c>
      <c r="C14" s="14">
        <v>6709183.169083818</v>
      </c>
      <c r="D14" s="14">
        <v>3137871.300134999</v>
      </c>
      <c r="E14" s="14">
        <v>3571311.8689490855</v>
      </c>
      <c r="F14" s="14">
        <v>1573206.340920268</v>
      </c>
      <c r="G14" s="14">
        <v>781335.1011603315</v>
      </c>
      <c r="H14" s="14">
        <v>791871.2397599582</v>
      </c>
      <c r="I14" s="14">
        <v>5135976.8281636685</v>
      </c>
      <c r="J14" s="14">
        <v>2356536.198974623</v>
      </c>
      <c r="K14" s="14">
        <v>2779440.629189055</v>
      </c>
    </row>
    <row r="15" spans="3:11" ht="15">
      <c r="C15" s="9"/>
      <c r="D15" s="9"/>
      <c r="E15" s="9"/>
      <c r="F15" s="9"/>
      <c r="G15" s="9"/>
      <c r="H15" s="9"/>
      <c r="I15" s="9"/>
      <c r="J15" s="217"/>
      <c r="K15" s="217"/>
    </row>
    <row r="16" spans="2:11" ht="16.5" customHeight="1">
      <c r="B16" s="107" t="s">
        <v>283</v>
      </c>
      <c r="C16" s="370">
        <v>1.8</v>
      </c>
      <c r="D16" s="370">
        <v>1.4</v>
      </c>
      <c r="E16" s="370">
        <v>2.3</v>
      </c>
      <c r="F16" s="370">
        <v>0.5</v>
      </c>
      <c r="G16" s="370">
        <v>0.4</v>
      </c>
      <c r="H16" s="370">
        <v>0.7</v>
      </c>
      <c r="I16" s="370">
        <v>2.2</v>
      </c>
      <c r="J16" s="370">
        <v>1.7</v>
      </c>
      <c r="K16" s="370">
        <v>2.7</v>
      </c>
    </row>
    <row r="17" spans="2:11" ht="15">
      <c r="B17" s="107" t="s">
        <v>284</v>
      </c>
      <c r="C17" s="370">
        <v>1.8</v>
      </c>
      <c r="D17" s="370">
        <v>1.4</v>
      </c>
      <c r="E17" s="370">
        <v>2</v>
      </c>
      <c r="F17" s="370">
        <v>0.8</v>
      </c>
      <c r="G17" s="370">
        <v>0.6</v>
      </c>
      <c r="H17" s="370">
        <v>1</v>
      </c>
      <c r="I17" s="370">
        <v>2.1</v>
      </c>
      <c r="J17" s="370">
        <v>1.7</v>
      </c>
      <c r="K17" s="370">
        <v>2.3</v>
      </c>
    </row>
    <row r="18" spans="2:11" ht="20.25" customHeight="1">
      <c r="B18" s="107" t="s">
        <v>288</v>
      </c>
      <c r="C18" s="370">
        <v>2.8</v>
      </c>
      <c r="D18" s="370">
        <v>3.3</v>
      </c>
      <c r="E18" s="370">
        <v>2.3</v>
      </c>
      <c r="F18" s="370">
        <v>0.5</v>
      </c>
      <c r="G18" s="370">
        <v>0.6</v>
      </c>
      <c r="H18" s="370">
        <v>0.4</v>
      </c>
      <c r="I18" s="370">
        <v>3.5</v>
      </c>
      <c r="J18" s="370">
        <v>4.2</v>
      </c>
      <c r="K18" s="370">
        <v>2.8</v>
      </c>
    </row>
    <row r="19" spans="2:11" ht="15">
      <c r="B19" s="107" t="s">
        <v>286</v>
      </c>
      <c r="C19" s="370">
        <v>0.1</v>
      </c>
      <c r="D19" s="370">
        <v>0</v>
      </c>
      <c r="E19" s="370">
        <v>0.2</v>
      </c>
      <c r="F19" s="370">
        <v>0</v>
      </c>
      <c r="G19" s="370">
        <v>0</v>
      </c>
      <c r="H19" s="370">
        <v>0</v>
      </c>
      <c r="I19" s="370">
        <v>0.2</v>
      </c>
      <c r="J19" s="370">
        <v>0</v>
      </c>
      <c r="K19" s="370">
        <v>0.3</v>
      </c>
    </row>
    <row r="20" spans="2:11" ht="30">
      <c r="B20" s="108" t="s">
        <v>285</v>
      </c>
      <c r="C20" s="370">
        <v>0.3</v>
      </c>
      <c r="D20" s="370">
        <v>0.5</v>
      </c>
      <c r="E20" s="370">
        <v>0.2</v>
      </c>
      <c r="F20" s="370">
        <v>0.1</v>
      </c>
      <c r="G20" s="370">
        <v>0.1</v>
      </c>
      <c r="H20" s="370">
        <v>0.1</v>
      </c>
      <c r="I20" s="370">
        <v>0.4</v>
      </c>
      <c r="J20" s="370">
        <v>0.6</v>
      </c>
      <c r="K20" s="370">
        <v>0.2</v>
      </c>
    </row>
    <row r="21" spans="2:11" ht="15">
      <c r="B21" s="107" t="s">
        <v>287</v>
      </c>
      <c r="C21" s="370">
        <v>5.6</v>
      </c>
      <c r="D21" s="370">
        <v>1.8</v>
      </c>
      <c r="E21" s="370">
        <v>8.9</v>
      </c>
      <c r="F21" s="370">
        <v>4.6</v>
      </c>
      <c r="G21" s="370">
        <v>1.7</v>
      </c>
      <c r="H21" s="370">
        <v>7.4</v>
      </c>
      <c r="I21" s="370">
        <v>5.9</v>
      </c>
      <c r="J21" s="370">
        <v>1.9</v>
      </c>
      <c r="K21" s="370">
        <v>9.3</v>
      </c>
    </row>
    <row r="22" spans="2:11" ht="15">
      <c r="B22" s="107" t="s">
        <v>289</v>
      </c>
      <c r="C22" s="370">
        <v>2.8</v>
      </c>
      <c r="D22" s="370">
        <v>0.8</v>
      </c>
      <c r="E22" s="370">
        <v>4.6</v>
      </c>
      <c r="F22" s="370">
        <v>2.9</v>
      </c>
      <c r="G22" s="370">
        <v>0.8</v>
      </c>
      <c r="H22" s="370">
        <v>4.9</v>
      </c>
      <c r="I22" s="370">
        <v>2.8</v>
      </c>
      <c r="J22" s="370">
        <v>0.8</v>
      </c>
      <c r="K22" s="370">
        <v>4.5</v>
      </c>
    </row>
    <row r="23" spans="2:11" ht="6" customHeight="1">
      <c r="B23" s="2"/>
      <c r="C23" s="2"/>
      <c r="D23" s="2"/>
      <c r="E23" s="2"/>
      <c r="F23" s="10"/>
      <c r="G23" s="219"/>
      <c r="H23" s="219"/>
      <c r="I23" s="219"/>
      <c r="J23" s="219"/>
      <c r="K23" s="10"/>
    </row>
    <row r="26" ht="15">
      <c r="E26" s="76"/>
    </row>
  </sheetData>
  <sheetProtection/>
  <mergeCells count="2">
    <mergeCell ref="B1:I1"/>
    <mergeCell ref="C2:E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">
      <selection activeCell="R23" sqref="R23"/>
    </sheetView>
  </sheetViews>
  <sheetFormatPr defaultColWidth="9.140625" defaultRowHeight="15"/>
  <cols>
    <col min="1" max="1" width="20.140625" style="0" customWidth="1"/>
    <col min="2" max="10" width="9.421875" style="0" customWidth="1"/>
  </cols>
  <sheetData>
    <row r="1" spans="1:10" ht="15.75" customHeight="1">
      <c r="A1" s="462" t="s">
        <v>643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15.75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</row>
    <row r="3" spans="1:10" ht="15">
      <c r="A3" s="24"/>
      <c r="B3" s="461" t="s">
        <v>80</v>
      </c>
      <c r="C3" s="461"/>
      <c r="D3" s="461"/>
      <c r="E3" s="461" t="s">
        <v>52</v>
      </c>
      <c r="F3" s="461"/>
      <c r="G3" s="461"/>
      <c r="H3" s="461" t="s">
        <v>51</v>
      </c>
      <c r="I3" s="461"/>
      <c r="J3" s="461"/>
    </row>
    <row r="4" spans="1:10" ht="15">
      <c r="A4" s="24"/>
      <c r="B4" s="24" t="s">
        <v>9</v>
      </c>
      <c r="C4" s="24" t="s">
        <v>49</v>
      </c>
      <c r="D4" s="24" t="s">
        <v>50</v>
      </c>
      <c r="E4" s="24" t="s">
        <v>456</v>
      </c>
      <c r="F4" s="24" t="s">
        <v>49</v>
      </c>
      <c r="G4" s="24" t="s">
        <v>50</v>
      </c>
      <c r="H4" s="24" t="s">
        <v>456</v>
      </c>
      <c r="I4" s="24" t="s">
        <v>49</v>
      </c>
      <c r="J4" s="24" t="s">
        <v>50</v>
      </c>
    </row>
    <row r="5" spans="1:10" ht="15">
      <c r="A5" s="176" t="s">
        <v>184</v>
      </c>
      <c r="B5" s="406">
        <v>8.8</v>
      </c>
      <c r="C5" s="406">
        <v>3.1</v>
      </c>
      <c r="D5" s="406">
        <v>13.7</v>
      </c>
      <c r="E5" s="406">
        <v>7.6</v>
      </c>
      <c r="F5" s="406">
        <v>2.7</v>
      </c>
      <c r="G5" s="406">
        <v>12.4</v>
      </c>
      <c r="H5" s="406">
        <v>9.1</v>
      </c>
      <c r="I5" s="406">
        <v>3.3</v>
      </c>
      <c r="J5" s="406">
        <v>14.1</v>
      </c>
    </row>
    <row r="6" spans="1:10" ht="15">
      <c r="A6" s="176"/>
      <c r="B6" s="285"/>
      <c r="C6" s="285"/>
      <c r="D6" s="285"/>
      <c r="E6" s="285"/>
      <c r="F6" s="285"/>
      <c r="G6" s="285"/>
      <c r="H6" s="285"/>
      <c r="I6" s="285"/>
      <c r="J6" s="285"/>
    </row>
    <row r="7" spans="1:12" ht="15">
      <c r="A7" s="37" t="s">
        <v>290</v>
      </c>
      <c r="B7" s="406">
        <v>6.3</v>
      </c>
      <c r="C7" s="406">
        <v>2.4</v>
      </c>
      <c r="D7" s="406">
        <v>9.9</v>
      </c>
      <c r="E7" s="406">
        <v>5</v>
      </c>
      <c r="F7" s="406">
        <v>2.2</v>
      </c>
      <c r="G7" s="406">
        <v>7.6</v>
      </c>
      <c r="H7" s="406">
        <v>6.7</v>
      </c>
      <c r="I7" s="406">
        <v>2.5</v>
      </c>
      <c r="J7" s="406">
        <v>10.7</v>
      </c>
      <c r="L7" s="372"/>
    </row>
    <row r="8" spans="1:10" ht="15">
      <c r="A8" s="37" t="s">
        <v>291</v>
      </c>
      <c r="B8" s="406">
        <v>11.7</v>
      </c>
      <c r="C8" s="406">
        <v>3.8</v>
      </c>
      <c r="D8" s="406">
        <v>19</v>
      </c>
      <c r="E8" s="406">
        <v>10.1</v>
      </c>
      <c r="F8" s="406">
        <v>3</v>
      </c>
      <c r="G8" s="406">
        <v>17.6</v>
      </c>
      <c r="H8" s="406">
        <v>12.2</v>
      </c>
      <c r="I8" s="406">
        <v>4.1</v>
      </c>
      <c r="J8" s="406">
        <v>19.5</v>
      </c>
    </row>
    <row r="9" spans="1:10" ht="15">
      <c r="A9" s="37" t="s">
        <v>292</v>
      </c>
      <c r="B9" s="406">
        <v>9.7</v>
      </c>
      <c r="C9" s="406">
        <v>3.5</v>
      </c>
      <c r="D9" s="406">
        <v>15</v>
      </c>
      <c r="E9" s="406">
        <v>8.6</v>
      </c>
      <c r="F9" s="406">
        <v>2.9</v>
      </c>
      <c r="G9" s="406">
        <v>14.7</v>
      </c>
      <c r="H9" s="406">
        <v>10</v>
      </c>
      <c r="I9" s="406">
        <v>3.7</v>
      </c>
      <c r="J9" s="406">
        <v>15.1</v>
      </c>
    </row>
    <row r="10" spans="1:10" ht="15">
      <c r="A10" s="37" t="s">
        <v>293</v>
      </c>
      <c r="B10" s="406">
        <v>7.2</v>
      </c>
      <c r="C10" s="406">
        <v>2.9</v>
      </c>
      <c r="D10" s="406">
        <v>10.8</v>
      </c>
      <c r="E10" s="406">
        <v>7</v>
      </c>
      <c r="F10" s="406">
        <v>3.3</v>
      </c>
      <c r="G10" s="406">
        <v>11</v>
      </c>
      <c r="H10" s="406">
        <v>7.3</v>
      </c>
      <c r="I10" s="406">
        <v>2.8</v>
      </c>
      <c r="J10" s="406">
        <v>10.8</v>
      </c>
    </row>
    <row r="11" spans="1:10" ht="15">
      <c r="A11" s="37" t="s">
        <v>403</v>
      </c>
      <c r="B11" s="406">
        <v>5.9</v>
      </c>
      <c r="C11" s="406">
        <v>2.5</v>
      </c>
      <c r="D11" s="406">
        <v>8.1</v>
      </c>
      <c r="E11" s="406">
        <v>3.6</v>
      </c>
      <c r="F11" s="406">
        <v>0.8</v>
      </c>
      <c r="G11" s="406">
        <v>5.4</v>
      </c>
      <c r="H11" s="406">
        <v>6.2</v>
      </c>
      <c r="I11" s="406">
        <v>2.7</v>
      </c>
      <c r="J11" s="406">
        <v>8.5</v>
      </c>
    </row>
    <row r="12" spans="1:10" ht="8.25" customHeight="1">
      <c r="A12" s="24"/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10" ht="15" customHeight="1">
      <c r="A13" s="90" t="s">
        <v>15</v>
      </c>
      <c r="B13" s="406">
        <v>8</v>
      </c>
      <c r="C13" s="406">
        <v>3.2</v>
      </c>
      <c r="D13" s="406">
        <v>13.7</v>
      </c>
      <c r="E13" s="406">
        <v>6.1</v>
      </c>
      <c r="F13" s="406">
        <v>2.5</v>
      </c>
      <c r="G13" s="406">
        <v>10.6</v>
      </c>
      <c r="H13" s="406">
        <v>8.7</v>
      </c>
      <c r="I13" s="406">
        <v>3.5</v>
      </c>
      <c r="J13" s="406">
        <v>14.9</v>
      </c>
    </row>
    <row r="14" spans="1:10" ht="15" customHeight="1">
      <c r="A14" s="90" t="s">
        <v>16</v>
      </c>
      <c r="B14" s="406">
        <v>9.7</v>
      </c>
      <c r="C14" s="406">
        <v>3.9</v>
      </c>
      <c r="D14" s="406">
        <v>16</v>
      </c>
      <c r="E14" s="406">
        <v>10.1</v>
      </c>
      <c r="F14" s="406">
        <v>3.9</v>
      </c>
      <c r="G14" s="406">
        <v>16.8</v>
      </c>
      <c r="H14" s="406">
        <v>9.5</v>
      </c>
      <c r="I14" s="406">
        <v>3.9</v>
      </c>
      <c r="J14" s="406">
        <v>15.6</v>
      </c>
    </row>
    <row r="15" spans="1:10" ht="15">
      <c r="A15" s="90" t="s">
        <v>17</v>
      </c>
      <c r="B15" s="406">
        <v>9.3</v>
      </c>
      <c r="C15" s="406">
        <v>2.8</v>
      </c>
      <c r="D15" s="406">
        <v>13.3</v>
      </c>
      <c r="E15" s="406">
        <v>9</v>
      </c>
      <c r="F15" s="406">
        <v>2.4</v>
      </c>
      <c r="G15" s="406">
        <v>13.3</v>
      </c>
      <c r="H15" s="406">
        <v>9.4</v>
      </c>
      <c r="I15" s="406">
        <v>2.9</v>
      </c>
      <c r="J15" s="406">
        <v>13.3</v>
      </c>
    </row>
    <row r="16" spans="1:10" ht="6.75" customHeight="1">
      <c r="A16" s="24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 ht="14.25" customHeight="1">
      <c r="A17" s="462" t="s">
        <v>650</v>
      </c>
      <c r="B17" s="462"/>
      <c r="C17" s="462"/>
      <c r="D17" s="462"/>
      <c r="E17" s="462"/>
      <c r="F17" s="462"/>
      <c r="G17" s="462"/>
      <c r="H17" s="462"/>
      <c r="I17" s="462"/>
      <c r="J17" s="462"/>
    </row>
    <row r="18" spans="1:10" ht="17.25" customHeight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</row>
    <row r="19" spans="1:10" ht="15.75" customHeight="1">
      <c r="A19" s="24"/>
      <c r="B19" s="461" t="s">
        <v>80</v>
      </c>
      <c r="C19" s="461"/>
      <c r="D19" s="461"/>
      <c r="E19" s="461" t="s">
        <v>52</v>
      </c>
      <c r="F19" s="461"/>
      <c r="G19" s="461"/>
      <c r="H19" s="461" t="s">
        <v>51</v>
      </c>
      <c r="I19" s="461"/>
      <c r="J19" s="461"/>
    </row>
    <row r="20" spans="1:10" ht="15">
      <c r="A20" s="24"/>
      <c r="B20" s="24" t="s">
        <v>9</v>
      </c>
      <c r="C20" s="24" t="s">
        <v>49</v>
      </c>
      <c r="D20" s="24" t="s">
        <v>50</v>
      </c>
      <c r="E20" s="24" t="s">
        <v>456</v>
      </c>
      <c r="F20" s="24" t="s">
        <v>49</v>
      </c>
      <c r="G20" s="24" t="s">
        <v>50</v>
      </c>
      <c r="H20" s="24" t="s">
        <v>456</v>
      </c>
      <c r="I20" s="24" t="s">
        <v>49</v>
      </c>
      <c r="J20" s="24" t="s">
        <v>50</v>
      </c>
    </row>
    <row r="21" spans="1:10" ht="15">
      <c r="A21" s="176" t="s">
        <v>185</v>
      </c>
      <c r="B21" s="354">
        <v>12.9</v>
      </c>
      <c r="C21" s="354">
        <v>6.1</v>
      </c>
      <c r="D21" s="354">
        <v>16</v>
      </c>
      <c r="E21" s="354">
        <v>13.2</v>
      </c>
      <c r="F21" s="354">
        <v>6.4</v>
      </c>
      <c r="G21" s="354">
        <v>16.8</v>
      </c>
      <c r="H21" s="354">
        <v>12.9</v>
      </c>
      <c r="I21" s="354">
        <v>6</v>
      </c>
      <c r="J21" s="354">
        <v>15.8</v>
      </c>
    </row>
    <row r="22" spans="1:10" ht="15">
      <c r="A22" s="176"/>
      <c r="B22" s="285"/>
      <c r="C22" s="285"/>
      <c r="D22" s="285"/>
      <c r="E22" s="285"/>
      <c r="F22" s="285"/>
      <c r="G22" s="285"/>
      <c r="H22" s="285"/>
      <c r="I22" s="285"/>
      <c r="J22" s="285"/>
    </row>
    <row r="23" spans="1:11" ht="15">
      <c r="A23" s="154" t="s">
        <v>290</v>
      </c>
      <c r="B23" s="354">
        <v>10.7</v>
      </c>
      <c r="C23" s="354">
        <v>5.6</v>
      </c>
      <c r="D23" s="354">
        <v>13.1</v>
      </c>
      <c r="E23" s="354">
        <v>10.5</v>
      </c>
      <c r="F23" s="354">
        <v>5.8</v>
      </c>
      <c r="G23" s="354">
        <v>13.3</v>
      </c>
      <c r="H23" s="354">
        <v>10.7</v>
      </c>
      <c r="I23" s="354">
        <v>5.5</v>
      </c>
      <c r="J23" s="354">
        <v>10.7</v>
      </c>
      <c r="K23" s="37"/>
    </row>
    <row r="24" spans="1:11" ht="15">
      <c r="A24" s="154" t="s">
        <v>291</v>
      </c>
      <c r="B24" s="354">
        <v>15.8</v>
      </c>
      <c r="C24" s="354">
        <v>6.3</v>
      </c>
      <c r="D24" s="354">
        <v>20.8</v>
      </c>
      <c r="E24" s="354">
        <v>16.1</v>
      </c>
      <c r="F24" s="354">
        <v>6.4</v>
      </c>
      <c r="G24" s="354">
        <v>21.8</v>
      </c>
      <c r="H24" s="354">
        <v>15.8</v>
      </c>
      <c r="I24" s="354">
        <v>6.3</v>
      </c>
      <c r="J24" s="354">
        <v>20.6</v>
      </c>
      <c r="K24" s="37"/>
    </row>
    <row r="25" spans="1:11" ht="15">
      <c r="A25" s="154" t="s">
        <v>292</v>
      </c>
      <c r="B25" s="354">
        <v>13.2</v>
      </c>
      <c r="C25" s="354">
        <v>6.2</v>
      </c>
      <c r="D25" s="354">
        <v>16.1</v>
      </c>
      <c r="E25" s="354">
        <v>13.1</v>
      </c>
      <c r="F25" s="354">
        <v>6.4</v>
      </c>
      <c r="G25" s="354">
        <v>16.4</v>
      </c>
      <c r="H25" s="354">
        <v>13.2</v>
      </c>
      <c r="I25" s="354">
        <v>6.2</v>
      </c>
      <c r="J25" s="354">
        <v>16</v>
      </c>
      <c r="K25" s="37"/>
    </row>
    <row r="26" spans="1:11" ht="15">
      <c r="A26" s="154" t="s">
        <v>293</v>
      </c>
      <c r="B26" s="354">
        <v>10.8</v>
      </c>
      <c r="C26" s="354">
        <v>6.1</v>
      </c>
      <c r="D26" s="354">
        <v>12.3</v>
      </c>
      <c r="E26" s="354">
        <v>11.6</v>
      </c>
      <c r="F26" s="354">
        <v>8.6</v>
      </c>
      <c r="G26" s="354">
        <v>12.9</v>
      </c>
      <c r="H26" s="354">
        <v>10.7</v>
      </c>
      <c r="I26" s="354">
        <v>5.6</v>
      </c>
      <c r="J26" s="354">
        <v>12.2</v>
      </c>
      <c r="K26" s="37"/>
    </row>
    <row r="27" spans="1:11" ht="15">
      <c r="A27" s="154" t="s">
        <v>294</v>
      </c>
      <c r="B27" s="354">
        <v>10</v>
      </c>
      <c r="C27" s="354">
        <v>6.6</v>
      </c>
      <c r="D27" s="354">
        <v>10.9</v>
      </c>
      <c r="E27" s="354">
        <v>8.8</v>
      </c>
      <c r="F27" s="354">
        <v>7.1</v>
      </c>
      <c r="G27" s="354">
        <v>9</v>
      </c>
      <c r="H27" s="354">
        <v>10.2</v>
      </c>
      <c r="I27" s="354">
        <v>6.6</v>
      </c>
      <c r="J27" s="354">
        <v>11.1</v>
      </c>
      <c r="K27" s="37"/>
    </row>
    <row r="28" spans="1:11" ht="7.5" customHeight="1">
      <c r="A28" s="24"/>
      <c r="B28" s="295"/>
      <c r="C28" s="295"/>
      <c r="D28" s="295"/>
      <c r="E28" s="295"/>
      <c r="F28" s="295"/>
      <c r="G28" s="295"/>
      <c r="H28" s="295"/>
      <c r="I28" s="295"/>
      <c r="J28" s="295"/>
      <c r="K28" s="37"/>
    </row>
    <row r="29" spans="1:11" ht="15">
      <c r="A29" s="90" t="s">
        <v>15</v>
      </c>
      <c r="B29" s="353">
        <v>12.2</v>
      </c>
      <c r="C29" s="353">
        <v>6.2</v>
      </c>
      <c r="D29" s="353">
        <v>15.9</v>
      </c>
      <c r="E29" s="353">
        <v>11.9</v>
      </c>
      <c r="F29" s="353">
        <v>6.3</v>
      </c>
      <c r="G29" s="353">
        <v>16.1</v>
      </c>
      <c r="H29" s="353">
        <v>12.2</v>
      </c>
      <c r="I29" s="353">
        <v>6.1</v>
      </c>
      <c r="J29" s="353">
        <v>15.9</v>
      </c>
      <c r="K29" s="37"/>
    </row>
    <row r="30" spans="1:10" ht="18" customHeight="1">
      <c r="A30" s="90" t="s">
        <v>16</v>
      </c>
      <c r="B30" s="353">
        <v>12.9</v>
      </c>
      <c r="C30" s="353">
        <v>6.2</v>
      </c>
      <c r="D30" s="353">
        <v>17</v>
      </c>
      <c r="E30" s="353">
        <v>13.9</v>
      </c>
      <c r="F30" s="353">
        <v>7</v>
      </c>
      <c r="G30" s="353">
        <v>18.2</v>
      </c>
      <c r="H30" s="353">
        <v>12.5</v>
      </c>
      <c r="I30" s="353">
        <v>5.8</v>
      </c>
      <c r="J30" s="353">
        <v>16.5</v>
      </c>
    </row>
    <row r="31" spans="1:10" ht="15">
      <c r="A31" s="90" t="s">
        <v>17</v>
      </c>
      <c r="B31" s="353">
        <v>13.6</v>
      </c>
      <c r="C31" s="353">
        <v>5.9</v>
      </c>
      <c r="D31" s="353">
        <v>15.9</v>
      </c>
      <c r="E31" s="353">
        <v>14.4</v>
      </c>
      <c r="F31" s="353">
        <v>6.1</v>
      </c>
      <c r="G31" s="353">
        <v>17.1</v>
      </c>
      <c r="H31" s="353">
        <v>13.5</v>
      </c>
      <c r="I31" s="353">
        <v>5.9</v>
      </c>
      <c r="J31" s="353">
        <v>15.6</v>
      </c>
    </row>
    <row r="32" spans="1:10" ht="5.25" customHeight="1">
      <c r="A32" s="79"/>
      <c r="B32" s="222"/>
      <c r="C32" s="222"/>
      <c r="D32" s="222"/>
      <c r="E32" s="222"/>
      <c r="F32" s="222"/>
      <c r="G32" s="222"/>
      <c r="H32" s="222"/>
      <c r="I32" s="222"/>
      <c r="J32" s="222"/>
    </row>
  </sheetData>
  <sheetProtection/>
  <mergeCells count="8">
    <mergeCell ref="B19:D19"/>
    <mergeCell ref="E19:G19"/>
    <mergeCell ref="H19:J19"/>
    <mergeCell ref="A17:J18"/>
    <mergeCell ref="A1:J2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</sheetPr>
  <dimension ref="A1:Q30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4.00390625" style="0" customWidth="1"/>
    <col min="2" max="2" width="26.8515625" style="0" customWidth="1"/>
  </cols>
  <sheetData>
    <row r="1" spans="2:9" ht="15.75">
      <c r="B1" s="356" t="s">
        <v>700</v>
      </c>
      <c r="C1" s="179"/>
      <c r="D1" s="179"/>
      <c r="E1" s="179"/>
      <c r="F1" s="179"/>
      <c r="G1" s="179"/>
      <c r="H1" s="179"/>
      <c r="I1" s="179"/>
    </row>
    <row r="2" spans="1:13" ht="15">
      <c r="A2" s="42"/>
      <c r="B2" s="2"/>
      <c r="C2" s="224"/>
      <c r="D2" s="446" t="s">
        <v>9</v>
      </c>
      <c r="E2" s="446"/>
      <c r="F2" s="446" t="s">
        <v>49</v>
      </c>
      <c r="G2" s="446"/>
      <c r="H2" s="446" t="s">
        <v>50</v>
      </c>
      <c r="I2" s="446"/>
      <c r="J2" s="38"/>
      <c r="K2" s="38"/>
      <c r="L2" s="38"/>
      <c r="M2" s="38"/>
    </row>
    <row r="3" spans="2:13" ht="45">
      <c r="B3" s="2"/>
      <c r="C3" s="225" t="s">
        <v>9</v>
      </c>
      <c r="D3" s="225" t="s">
        <v>145</v>
      </c>
      <c r="E3" s="225" t="s">
        <v>146</v>
      </c>
      <c r="F3" s="225" t="s">
        <v>145</v>
      </c>
      <c r="G3" s="225" t="s">
        <v>146</v>
      </c>
      <c r="H3" s="225" t="s">
        <v>145</v>
      </c>
      <c r="I3" s="225" t="s">
        <v>146</v>
      </c>
      <c r="J3" s="39"/>
      <c r="K3" s="39"/>
      <c r="L3" s="39"/>
      <c r="M3" s="39"/>
    </row>
    <row r="4" spans="2:17" ht="15">
      <c r="B4" s="13" t="s">
        <v>496</v>
      </c>
      <c r="C4" s="178">
        <v>3798346</v>
      </c>
      <c r="D4" s="178">
        <v>3260601</v>
      </c>
      <c r="E4" s="178">
        <v>537744</v>
      </c>
      <c r="F4" s="178">
        <v>573797</v>
      </c>
      <c r="G4" s="178">
        <v>76896</v>
      </c>
      <c r="H4" s="223">
        <v>2686805</v>
      </c>
      <c r="I4" s="223">
        <v>460848</v>
      </c>
      <c r="K4" s="374"/>
      <c r="L4" s="374"/>
      <c r="M4" s="374"/>
      <c r="N4" s="374"/>
      <c r="O4" s="374"/>
      <c r="P4" s="374"/>
      <c r="Q4" s="374"/>
    </row>
    <row r="5" spans="2:9" ht="15">
      <c r="B5" s="13"/>
      <c r="C5" s="178"/>
      <c r="D5" s="178"/>
      <c r="E5" s="178"/>
      <c r="F5" s="178"/>
      <c r="G5" s="178"/>
      <c r="H5" s="223"/>
      <c r="I5" s="223"/>
    </row>
    <row r="6" spans="2:11" ht="15">
      <c r="B6" s="179" t="s">
        <v>497</v>
      </c>
      <c r="C6" s="178">
        <v>3446373</v>
      </c>
      <c r="D6" s="178">
        <v>3121455</v>
      </c>
      <c r="E6" s="178">
        <v>324919</v>
      </c>
      <c r="F6" s="178">
        <v>563652</v>
      </c>
      <c r="G6" s="178">
        <v>40425</v>
      </c>
      <c r="H6" s="223">
        <v>2557803</v>
      </c>
      <c r="I6" s="223">
        <v>284494</v>
      </c>
      <c r="K6" s="374"/>
    </row>
    <row r="7" spans="2:11" ht="15">
      <c r="B7" s="179" t="s">
        <v>147</v>
      </c>
      <c r="C7" s="178">
        <v>132672</v>
      </c>
      <c r="D7" s="178">
        <v>21199</v>
      </c>
      <c r="E7" s="178">
        <v>111473</v>
      </c>
      <c r="F7" s="178">
        <v>1025</v>
      </c>
      <c r="G7" s="179">
        <v>30176</v>
      </c>
      <c r="H7" s="223">
        <v>20174</v>
      </c>
      <c r="I7" s="223">
        <v>81298</v>
      </c>
      <c r="K7" s="374"/>
    </row>
    <row r="8" spans="2:11" ht="15">
      <c r="B8" s="179" t="s">
        <v>148</v>
      </c>
      <c r="C8" s="178">
        <v>219300</v>
      </c>
      <c r="D8" s="178">
        <v>117948</v>
      </c>
      <c r="E8" s="178">
        <v>101352</v>
      </c>
      <c r="F8" s="178">
        <v>9120</v>
      </c>
      <c r="G8" s="178">
        <v>6296</v>
      </c>
      <c r="H8" s="223">
        <v>108828</v>
      </c>
      <c r="I8" s="223">
        <v>95056</v>
      </c>
      <c r="K8" s="374"/>
    </row>
    <row r="9" spans="2:9" ht="8.25" customHeight="1">
      <c r="B9" s="32"/>
      <c r="C9" s="32"/>
      <c r="D9" s="24"/>
      <c r="E9" s="24"/>
      <c r="F9" s="24"/>
      <c r="G9" s="24"/>
      <c r="H9" s="24"/>
      <c r="I9" s="24"/>
    </row>
    <row r="10" spans="2:9" ht="15">
      <c r="B10" s="13" t="s">
        <v>498</v>
      </c>
      <c r="C10" s="375">
        <v>1866600</v>
      </c>
      <c r="D10" s="375">
        <v>1602177</v>
      </c>
      <c r="E10" s="375">
        <v>264423</v>
      </c>
      <c r="F10" s="375">
        <v>291585</v>
      </c>
      <c r="G10" s="375">
        <v>27359</v>
      </c>
      <c r="H10" s="375">
        <v>282212</v>
      </c>
      <c r="I10" s="375">
        <v>49537</v>
      </c>
    </row>
    <row r="11" ht="15">
      <c r="B11" s="13"/>
    </row>
    <row r="12" spans="2:9" ht="15">
      <c r="B12" s="13" t="s">
        <v>497</v>
      </c>
      <c r="C12" s="375">
        <v>1709804</v>
      </c>
      <c r="D12" s="375">
        <v>1533373</v>
      </c>
      <c r="E12" s="375">
        <v>176431</v>
      </c>
      <c r="F12" s="375">
        <v>287765</v>
      </c>
      <c r="G12" s="375">
        <v>15788</v>
      </c>
      <c r="H12" s="375">
        <v>275887</v>
      </c>
      <c r="I12" s="375">
        <v>24637</v>
      </c>
    </row>
    <row r="13" spans="2:9" ht="15">
      <c r="B13" s="13" t="s">
        <v>147</v>
      </c>
      <c r="C13" s="375">
        <v>60872</v>
      </c>
      <c r="D13" s="375">
        <v>11030</v>
      </c>
      <c r="E13" s="375">
        <v>49843</v>
      </c>
      <c r="F13" s="375">
        <v>200</v>
      </c>
      <c r="G13" s="375">
        <v>9840</v>
      </c>
      <c r="H13" s="375">
        <v>825</v>
      </c>
      <c r="I13" s="375">
        <v>20335</v>
      </c>
    </row>
    <row r="14" spans="2:9" ht="15">
      <c r="B14" s="13" t="s">
        <v>148</v>
      </c>
      <c r="C14" s="375">
        <v>95924</v>
      </c>
      <c r="D14" s="375">
        <v>57775</v>
      </c>
      <c r="E14" s="375">
        <v>38149</v>
      </c>
      <c r="F14" s="375">
        <v>3620</v>
      </c>
      <c r="G14" s="375">
        <v>1731</v>
      </c>
      <c r="H14" s="375">
        <v>5500</v>
      </c>
      <c r="I14" s="375">
        <v>4565</v>
      </c>
    </row>
    <row r="15" spans="2:9" ht="6" customHeight="1">
      <c r="B15" s="32"/>
      <c r="C15" s="24"/>
      <c r="D15" s="24"/>
      <c r="E15" s="24"/>
      <c r="F15" s="24"/>
      <c r="G15" s="24"/>
      <c r="H15" s="24"/>
      <c r="I15" s="24"/>
    </row>
    <row r="16" spans="2:9" ht="15">
      <c r="B16" s="13" t="s">
        <v>499</v>
      </c>
      <c r="C16" s="376">
        <v>1931745</v>
      </c>
      <c r="D16" s="376">
        <v>1658424</v>
      </c>
      <c r="E16" s="376">
        <v>273321</v>
      </c>
      <c r="F16" s="376">
        <v>1310592</v>
      </c>
      <c r="G16" s="376">
        <v>237064</v>
      </c>
      <c r="H16" s="376">
        <v>1376213</v>
      </c>
      <c r="I16" s="376">
        <v>223784</v>
      </c>
    </row>
    <row r="17" spans="2:9" ht="15">
      <c r="B17" s="13"/>
      <c r="C17" s="220"/>
      <c r="D17" s="220"/>
      <c r="E17" s="220"/>
      <c r="F17" s="220"/>
      <c r="G17" s="220"/>
      <c r="H17" s="220"/>
      <c r="I17" s="220"/>
    </row>
    <row r="18" spans="2:9" ht="15">
      <c r="B18" s="13" t="s">
        <v>497</v>
      </c>
      <c r="C18" s="376">
        <v>1736570</v>
      </c>
      <c r="D18" s="376">
        <v>1588082</v>
      </c>
      <c r="E18" s="376">
        <v>148488</v>
      </c>
      <c r="F18" s="376">
        <v>1245608</v>
      </c>
      <c r="G18" s="376">
        <v>160643</v>
      </c>
      <c r="H18" s="376">
        <v>1312195</v>
      </c>
      <c r="I18" s="376">
        <v>123851</v>
      </c>
    </row>
    <row r="19" spans="2:9" ht="15">
      <c r="B19" s="13" t="s">
        <v>147</v>
      </c>
      <c r="C19" s="376">
        <v>71799</v>
      </c>
      <c r="D19" s="376">
        <v>10169</v>
      </c>
      <c r="E19" s="376">
        <v>61631</v>
      </c>
      <c r="F19" s="376">
        <v>10829</v>
      </c>
      <c r="G19" s="376">
        <v>40003</v>
      </c>
      <c r="H19" s="376">
        <v>9344</v>
      </c>
      <c r="I19" s="376">
        <v>41295</v>
      </c>
    </row>
    <row r="20" spans="2:9" ht="15">
      <c r="B20" s="13" t="s">
        <v>148</v>
      </c>
      <c r="C20" s="376">
        <v>123376</v>
      </c>
      <c r="D20" s="376">
        <v>60173</v>
      </c>
      <c r="E20" s="376">
        <v>63203</v>
      </c>
      <c r="F20" s="376">
        <v>54155</v>
      </c>
      <c r="G20" s="376">
        <v>36418</v>
      </c>
      <c r="H20" s="376">
        <v>54673</v>
      </c>
      <c r="I20" s="376">
        <v>58638</v>
      </c>
    </row>
    <row r="21" spans="2:9" ht="7.5" customHeight="1">
      <c r="B21" s="2"/>
      <c r="C21" s="2"/>
      <c r="D21" s="2"/>
      <c r="E21" s="2"/>
      <c r="F21" s="2"/>
      <c r="G21" s="2"/>
      <c r="H21" s="2"/>
      <c r="I21" s="2"/>
    </row>
    <row r="24" spans="2:5" ht="15">
      <c r="B24" s="121"/>
      <c r="C24" s="75"/>
      <c r="D24" s="135"/>
      <c r="E24" s="75"/>
    </row>
    <row r="25" spans="2:5" ht="15">
      <c r="B25" s="75"/>
      <c r="C25" s="75"/>
      <c r="D25" s="75"/>
      <c r="E25" s="75"/>
    </row>
    <row r="26" spans="4:5" ht="15">
      <c r="D26" s="75"/>
      <c r="E26" s="355"/>
    </row>
    <row r="27" spans="4:6" ht="15">
      <c r="D27" s="75"/>
      <c r="E27" s="75"/>
      <c r="F27" s="75"/>
    </row>
    <row r="28" spans="4:6" ht="15">
      <c r="D28" s="75"/>
      <c r="E28" s="75"/>
      <c r="F28" s="75"/>
    </row>
    <row r="29" spans="4:6" ht="15">
      <c r="D29" s="75"/>
      <c r="F29" s="75"/>
    </row>
    <row r="30" spans="4:6" ht="15">
      <c r="D30" s="75"/>
      <c r="E30" s="75"/>
      <c r="F30" s="75"/>
    </row>
  </sheetData>
  <sheetProtection/>
  <mergeCells count="3">
    <mergeCell ref="D2:E2"/>
    <mergeCell ref="F2:G2"/>
    <mergeCell ref="H2:I2"/>
  </mergeCells>
  <printOptions/>
  <pageMargins left="0.75" right="0.75" top="1" bottom="1" header="0.5" footer="0.5"/>
  <pageSetup horizontalDpi="600" verticalDpi="600" orientation="landscape" paperSize="9" scale="90" r:id="rId1"/>
  <colBreaks count="1" manualBreakCount="1">
    <brk id="12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23.7109375" style="0" customWidth="1"/>
    <col min="2" max="8" width="14.140625" style="0" customWidth="1"/>
  </cols>
  <sheetData>
    <row r="1" spans="1:9" ht="15">
      <c r="A1" s="67" t="s">
        <v>579</v>
      </c>
      <c r="B1" s="1"/>
      <c r="C1" s="1"/>
      <c r="D1" s="1"/>
      <c r="E1" s="1"/>
      <c r="F1" s="1"/>
      <c r="G1" s="1"/>
      <c r="H1" s="1"/>
      <c r="I1" s="1"/>
    </row>
    <row r="2" spans="1:9" ht="15">
      <c r="A2" s="143" t="s">
        <v>325</v>
      </c>
      <c r="B2" s="10"/>
      <c r="C2" s="10"/>
      <c r="D2" s="10"/>
      <c r="E2" s="10"/>
      <c r="F2" s="10"/>
      <c r="G2" s="10"/>
      <c r="H2" s="143"/>
      <c r="I2" s="1"/>
    </row>
    <row r="3" spans="1:9" ht="15.75" thickBot="1">
      <c r="A3" s="143" t="s">
        <v>326</v>
      </c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  <c r="G3" s="143" t="s">
        <v>415</v>
      </c>
      <c r="H3" s="143" t="s">
        <v>327</v>
      </c>
      <c r="I3" s="1"/>
    </row>
    <row r="4" spans="1:9" ht="16.5" thickBot="1" thickTop="1">
      <c r="A4" s="296" t="s">
        <v>80</v>
      </c>
      <c r="B4" s="282">
        <v>1242424</v>
      </c>
      <c r="C4" s="282">
        <v>606505</v>
      </c>
      <c r="D4" s="282">
        <v>635919</v>
      </c>
      <c r="E4" s="282">
        <v>612653</v>
      </c>
      <c r="F4" s="282">
        <v>629771</v>
      </c>
      <c r="G4" s="282">
        <v>323142</v>
      </c>
      <c r="H4" s="282">
        <v>919282</v>
      </c>
      <c r="I4" s="1"/>
    </row>
    <row r="5" spans="1:9" ht="6" customHeight="1" thickTop="1">
      <c r="A5" s="296"/>
      <c r="B5" s="254"/>
      <c r="C5" s="254"/>
      <c r="D5" s="254"/>
      <c r="E5" s="254"/>
      <c r="F5" s="254"/>
      <c r="G5" s="254"/>
      <c r="H5" s="254"/>
      <c r="I5" s="217"/>
    </row>
    <row r="6" spans="1:9" ht="15">
      <c r="A6" t="s">
        <v>295</v>
      </c>
      <c r="B6" s="254">
        <v>103566</v>
      </c>
      <c r="C6" s="254">
        <v>52650</v>
      </c>
      <c r="D6" s="254">
        <v>50916</v>
      </c>
      <c r="E6" s="254">
        <v>80571</v>
      </c>
      <c r="F6" s="254">
        <v>22995</v>
      </c>
      <c r="G6" s="254">
        <v>16219</v>
      </c>
      <c r="H6" s="254">
        <v>87347</v>
      </c>
      <c r="I6" s="1"/>
    </row>
    <row r="7" spans="1:10" ht="15">
      <c r="A7" t="s">
        <v>296</v>
      </c>
      <c r="B7" s="254">
        <v>190883</v>
      </c>
      <c r="C7" s="254">
        <v>96001</v>
      </c>
      <c r="D7" s="254">
        <v>94882</v>
      </c>
      <c r="E7" s="254">
        <v>157225</v>
      </c>
      <c r="F7" s="254">
        <v>33658</v>
      </c>
      <c r="G7" s="254">
        <v>30387</v>
      </c>
      <c r="H7" s="254">
        <v>160496</v>
      </c>
      <c r="I7" s="1"/>
      <c r="J7" s="377"/>
    </row>
    <row r="8" spans="1:9" ht="15">
      <c r="A8" t="s">
        <v>297</v>
      </c>
      <c r="B8" s="254">
        <v>156358</v>
      </c>
      <c r="C8" s="254">
        <v>76504</v>
      </c>
      <c r="D8" s="254">
        <v>79854</v>
      </c>
      <c r="E8" s="254">
        <v>144109</v>
      </c>
      <c r="F8" s="254">
        <v>12248</v>
      </c>
      <c r="G8" s="254">
        <v>25189</v>
      </c>
      <c r="H8" s="254">
        <v>131168</v>
      </c>
      <c r="I8" s="1"/>
    </row>
    <row r="9" spans="1:9" ht="15">
      <c r="A9" t="s">
        <v>298</v>
      </c>
      <c r="B9" s="254">
        <v>29202</v>
      </c>
      <c r="C9" s="254">
        <v>12895</v>
      </c>
      <c r="D9" s="254">
        <v>16307</v>
      </c>
      <c r="E9" s="254">
        <v>6618</v>
      </c>
      <c r="F9" s="254">
        <v>22584</v>
      </c>
      <c r="G9" s="254">
        <v>8048</v>
      </c>
      <c r="H9" s="254">
        <v>21154</v>
      </c>
      <c r="I9" s="1"/>
    </row>
    <row r="10" spans="1:9" ht="15">
      <c r="A10" t="s">
        <v>299</v>
      </c>
      <c r="B10" s="254">
        <v>9669</v>
      </c>
      <c r="C10" s="254">
        <v>4575</v>
      </c>
      <c r="D10" s="254">
        <v>5094</v>
      </c>
      <c r="E10" s="254">
        <v>0</v>
      </c>
      <c r="F10" s="254">
        <v>9669</v>
      </c>
      <c r="G10" s="254">
        <v>4042</v>
      </c>
      <c r="H10" s="254">
        <v>5626</v>
      </c>
      <c r="I10" s="1"/>
    </row>
    <row r="11" spans="1:9" ht="15">
      <c r="A11" t="s">
        <v>300</v>
      </c>
      <c r="B11" s="254">
        <v>9666</v>
      </c>
      <c r="C11" s="254">
        <v>4702</v>
      </c>
      <c r="D11" s="254">
        <v>4965</v>
      </c>
      <c r="E11" s="254">
        <v>1298</v>
      </c>
      <c r="F11" s="254">
        <v>8368</v>
      </c>
      <c r="G11" s="254">
        <v>2281</v>
      </c>
      <c r="H11" s="254">
        <v>7386</v>
      </c>
      <c r="I11" s="1"/>
    </row>
    <row r="12" spans="1:9" ht="15">
      <c r="A12" t="s">
        <v>301</v>
      </c>
      <c r="B12" s="254">
        <v>42973</v>
      </c>
      <c r="C12" s="254">
        <v>21779</v>
      </c>
      <c r="D12" s="254">
        <v>21193</v>
      </c>
      <c r="E12" s="254">
        <v>34380</v>
      </c>
      <c r="F12" s="254">
        <v>8593</v>
      </c>
      <c r="G12" s="254">
        <v>11066</v>
      </c>
      <c r="H12" s="254">
        <v>31906</v>
      </c>
      <c r="I12" s="1"/>
    </row>
    <row r="13" spans="1:9" ht="15">
      <c r="A13" t="s">
        <v>302</v>
      </c>
      <c r="B13" s="254">
        <v>8661</v>
      </c>
      <c r="C13" s="254">
        <v>3207</v>
      </c>
      <c r="D13" s="254">
        <v>5454</v>
      </c>
      <c r="E13" s="254">
        <v>3622</v>
      </c>
      <c r="F13" s="254">
        <v>5039</v>
      </c>
      <c r="G13" s="254">
        <v>883</v>
      </c>
      <c r="H13" s="254">
        <v>7778</v>
      </c>
      <c r="I13" s="1"/>
    </row>
    <row r="14" spans="1:9" ht="15">
      <c r="A14" t="s">
        <v>303</v>
      </c>
      <c r="B14" s="254">
        <v>32993</v>
      </c>
      <c r="C14" s="254">
        <v>17036</v>
      </c>
      <c r="D14" s="254">
        <v>15957</v>
      </c>
      <c r="E14" s="254">
        <v>6665</v>
      </c>
      <c r="F14" s="254">
        <v>26328</v>
      </c>
      <c r="G14" s="254">
        <v>10117</v>
      </c>
      <c r="H14" s="254">
        <v>22876</v>
      </c>
      <c r="I14" s="1"/>
    </row>
    <row r="15" spans="1:9" ht="15">
      <c r="A15" t="s">
        <v>304</v>
      </c>
      <c r="B15" s="254">
        <v>24085</v>
      </c>
      <c r="C15" s="254">
        <v>8564</v>
      </c>
      <c r="D15" s="254">
        <v>15520</v>
      </c>
      <c r="E15" s="254">
        <v>12017</v>
      </c>
      <c r="F15" s="254">
        <v>12068</v>
      </c>
      <c r="G15" s="254">
        <v>6623</v>
      </c>
      <c r="H15" s="254">
        <v>17461</v>
      </c>
      <c r="I15" s="1"/>
    </row>
    <row r="16" spans="1:9" ht="15">
      <c r="A16" t="s">
        <v>305</v>
      </c>
      <c r="B16" s="254">
        <v>60851</v>
      </c>
      <c r="C16" s="254">
        <v>33930</v>
      </c>
      <c r="D16" s="254">
        <v>26921</v>
      </c>
      <c r="E16" s="254">
        <v>36586</v>
      </c>
      <c r="F16" s="254">
        <v>24265</v>
      </c>
      <c r="G16" s="254">
        <v>17916</v>
      </c>
      <c r="H16" s="254">
        <v>42935</v>
      </c>
      <c r="I16" s="1"/>
    </row>
    <row r="17" spans="1:9" ht="15">
      <c r="A17" t="s">
        <v>306</v>
      </c>
      <c r="B17" s="254">
        <v>19772</v>
      </c>
      <c r="C17" s="254">
        <v>9604</v>
      </c>
      <c r="D17" s="254">
        <v>10167</v>
      </c>
      <c r="E17" s="254">
        <v>2691</v>
      </c>
      <c r="F17" s="254">
        <v>17081</v>
      </c>
      <c r="G17" s="254">
        <v>7019</v>
      </c>
      <c r="H17" s="254">
        <v>12752</v>
      </c>
      <c r="I17" s="1"/>
    </row>
    <row r="18" spans="1:9" ht="15">
      <c r="A18" t="s">
        <v>307</v>
      </c>
      <c r="B18" s="254">
        <v>5808</v>
      </c>
      <c r="C18" s="254">
        <v>1957</v>
      </c>
      <c r="D18" s="254">
        <v>3852</v>
      </c>
      <c r="E18" s="254">
        <v>0</v>
      </c>
      <c r="F18" s="254">
        <v>5808</v>
      </c>
      <c r="G18" s="254">
        <v>1397</v>
      </c>
      <c r="H18" s="254">
        <v>4411</v>
      </c>
      <c r="I18" s="1"/>
    </row>
    <row r="19" spans="1:9" ht="15">
      <c r="A19" t="s">
        <v>308</v>
      </c>
      <c r="B19" s="254">
        <v>23900</v>
      </c>
      <c r="C19" s="254">
        <v>11478</v>
      </c>
      <c r="D19" s="254">
        <v>12423</v>
      </c>
      <c r="E19" s="254">
        <v>13536</v>
      </c>
      <c r="F19" s="254">
        <v>10364</v>
      </c>
      <c r="G19" s="254">
        <v>7188</v>
      </c>
      <c r="H19" s="254">
        <v>16713</v>
      </c>
      <c r="I19" s="1"/>
    </row>
    <row r="20" spans="1:9" ht="15">
      <c r="A20" t="s">
        <v>309</v>
      </c>
      <c r="B20" s="254">
        <v>13798</v>
      </c>
      <c r="C20" s="254">
        <v>5133</v>
      </c>
      <c r="D20" s="254">
        <v>8664</v>
      </c>
      <c r="E20" s="254">
        <v>3787</v>
      </c>
      <c r="F20" s="254">
        <v>10011</v>
      </c>
      <c r="G20" s="254">
        <v>4504</v>
      </c>
      <c r="H20" s="254">
        <v>9294</v>
      </c>
      <c r="I20" s="1"/>
    </row>
    <row r="21" spans="1:9" ht="15">
      <c r="A21" t="s">
        <v>310</v>
      </c>
      <c r="B21" s="254">
        <v>3108</v>
      </c>
      <c r="C21" s="254">
        <v>1089</v>
      </c>
      <c r="D21" s="254">
        <v>2020</v>
      </c>
      <c r="E21" s="254">
        <v>0</v>
      </c>
      <c r="F21" s="254">
        <v>3108</v>
      </c>
      <c r="G21" s="254">
        <v>2062</v>
      </c>
      <c r="H21" s="254">
        <v>1047</v>
      </c>
      <c r="I21" s="1"/>
    </row>
    <row r="22" spans="1:9" ht="15">
      <c r="A22" t="s">
        <v>311</v>
      </c>
      <c r="B22" s="254">
        <v>19964</v>
      </c>
      <c r="C22" s="254">
        <v>9601</v>
      </c>
      <c r="D22" s="254">
        <v>10363</v>
      </c>
      <c r="E22" s="254">
        <v>4266</v>
      </c>
      <c r="F22" s="254">
        <v>15698</v>
      </c>
      <c r="G22" s="254">
        <v>4596</v>
      </c>
      <c r="H22" s="254">
        <v>15368</v>
      </c>
      <c r="I22" s="1"/>
    </row>
    <row r="23" spans="1:9" ht="15">
      <c r="A23" t="s">
        <v>312</v>
      </c>
      <c r="B23" s="254">
        <v>25008</v>
      </c>
      <c r="C23" s="254">
        <v>12344</v>
      </c>
      <c r="D23" s="254">
        <v>12664</v>
      </c>
      <c r="E23" s="254">
        <v>0</v>
      </c>
      <c r="F23" s="254">
        <v>25008</v>
      </c>
      <c r="G23" s="254">
        <v>8900</v>
      </c>
      <c r="H23" s="254">
        <v>16109</v>
      </c>
      <c r="I23" s="1"/>
    </row>
    <row r="24" spans="1:9" ht="15">
      <c r="A24" t="s">
        <v>313</v>
      </c>
      <c r="B24" s="254">
        <v>21446</v>
      </c>
      <c r="C24" s="254">
        <v>10328</v>
      </c>
      <c r="D24" s="254">
        <v>11118</v>
      </c>
      <c r="E24" s="254">
        <v>0</v>
      </c>
      <c r="F24" s="254">
        <v>21446</v>
      </c>
      <c r="G24" s="254">
        <v>7165</v>
      </c>
      <c r="H24" s="254">
        <v>14281</v>
      </c>
      <c r="I24" s="1"/>
    </row>
    <row r="25" spans="1:9" ht="15">
      <c r="A25" t="s">
        <v>314</v>
      </c>
      <c r="B25" s="254">
        <v>13197</v>
      </c>
      <c r="C25" s="254">
        <v>7144</v>
      </c>
      <c r="D25" s="254">
        <v>6053</v>
      </c>
      <c r="E25" s="254">
        <v>0</v>
      </c>
      <c r="F25" s="254">
        <v>13197</v>
      </c>
      <c r="G25" s="254">
        <v>2085</v>
      </c>
      <c r="H25" s="254">
        <v>11112</v>
      </c>
      <c r="I25" s="1"/>
    </row>
    <row r="26" spans="1:9" ht="15">
      <c r="A26" t="s">
        <v>315</v>
      </c>
      <c r="B26" s="254">
        <v>26553</v>
      </c>
      <c r="C26" s="254">
        <v>9380</v>
      </c>
      <c r="D26" s="254">
        <v>17173</v>
      </c>
      <c r="E26" s="357">
        <v>14173</v>
      </c>
      <c r="F26" s="254">
        <v>12380</v>
      </c>
      <c r="G26" s="254">
        <v>10266</v>
      </c>
      <c r="H26" s="254">
        <v>16287</v>
      </c>
      <c r="I26" s="1"/>
    </row>
    <row r="27" spans="1:9" ht="15">
      <c r="A27" t="s">
        <v>316</v>
      </c>
      <c r="B27" s="254">
        <v>7484</v>
      </c>
      <c r="C27" s="254">
        <v>2942</v>
      </c>
      <c r="D27" s="254">
        <v>4541</v>
      </c>
      <c r="E27" s="254">
        <v>0</v>
      </c>
      <c r="F27" s="254">
        <v>7484</v>
      </c>
      <c r="G27" s="254">
        <v>2027</v>
      </c>
      <c r="H27" s="254">
        <v>5457</v>
      </c>
      <c r="I27" s="1"/>
    </row>
    <row r="28" spans="1:9" ht="15">
      <c r="A28" t="s">
        <v>317</v>
      </c>
      <c r="B28" s="254">
        <v>17990</v>
      </c>
      <c r="C28" s="254">
        <v>12667</v>
      </c>
      <c r="D28" s="254">
        <v>5323</v>
      </c>
      <c r="E28" s="254">
        <v>7890</v>
      </c>
      <c r="F28" s="254">
        <v>10101</v>
      </c>
      <c r="G28" s="254">
        <v>3273</v>
      </c>
      <c r="H28" s="254">
        <v>14717</v>
      </c>
      <c r="I28" s="1"/>
    </row>
    <row r="29" spans="1:9" ht="15">
      <c r="A29" t="s">
        <v>318</v>
      </c>
      <c r="B29" s="254">
        <v>69033</v>
      </c>
      <c r="C29" s="254">
        <v>27397</v>
      </c>
      <c r="D29" s="254">
        <v>41636</v>
      </c>
      <c r="E29" s="254">
        <v>14735</v>
      </c>
      <c r="F29" s="254">
        <v>54298</v>
      </c>
      <c r="G29" s="254">
        <v>23150</v>
      </c>
      <c r="H29" s="254">
        <v>45883</v>
      </c>
      <c r="I29" s="1"/>
    </row>
    <row r="30" spans="1:9" ht="15">
      <c r="A30" t="s">
        <v>319</v>
      </c>
      <c r="B30" s="254">
        <v>112493</v>
      </c>
      <c r="C30" s="254">
        <v>62134</v>
      </c>
      <c r="D30" s="254">
        <v>50359</v>
      </c>
      <c r="E30" s="254">
        <v>32299</v>
      </c>
      <c r="F30" s="254">
        <v>80194</v>
      </c>
      <c r="G30" s="254">
        <v>34817</v>
      </c>
      <c r="H30" s="254">
        <v>77676</v>
      </c>
      <c r="I30" s="1"/>
    </row>
    <row r="31" spans="1:9" ht="15">
      <c r="A31" t="s">
        <v>320</v>
      </c>
      <c r="B31" s="254">
        <v>39725</v>
      </c>
      <c r="C31" s="254">
        <v>17229</v>
      </c>
      <c r="D31" s="254">
        <v>22495</v>
      </c>
      <c r="E31" s="254">
        <v>4021</v>
      </c>
      <c r="F31" s="254">
        <v>35704</v>
      </c>
      <c r="G31" s="254">
        <v>14832</v>
      </c>
      <c r="H31" s="254">
        <v>24893</v>
      </c>
      <c r="I31" s="1"/>
    </row>
    <row r="32" spans="1:9" ht="15">
      <c r="A32" t="s">
        <v>321</v>
      </c>
      <c r="B32" s="254">
        <v>46459</v>
      </c>
      <c r="C32" s="254">
        <v>21594</v>
      </c>
      <c r="D32" s="254">
        <v>24866</v>
      </c>
      <c r="E32" s="254">
        <v>8869</v>
      </c>
      <c r="F32" s="254">
        <v>37590</v>
      </c>
      <c r="G32" s="254">
        <v>19362</v>
      </c>
      <c r="H32" s="254">
        <v>27097</v>
      </c>
      <c r="I32" s="1"/>
    </row>
    <row r="33" spans="1:9" ht="15">
      <c r="A33" t="s">
        <v>322</v>
      </c>
      <c r="B33" s="254">
        <v>27387</v>
      </c>
      <c r="C33" s="254">
        <v>14257</v>
      </c>
      <c r="D33" s="254">
        <v>13130</v>
      </c>
      <c r="E33" s="254">
        <v>0</v>
      </c>
      <c r="F33" s="254">
        <v>27387</v>
      </c>
      <c r="G33" s="254">
        <v>8768</v>
      </c>
      <c r="H33" s="254">
        <v>18619</v>
      </c>
      <c r="I33" s="1"/>
    </row>
    <row r="34" spans="1:9" ht="15">
      <c r="A34" t="s">
        <v>323</v>
      </c>
      <c r="B34" s="254">
        <v>19554</v>
      </c>
      <c r="C34" s="254">
        <v>7893</v>
      </c>
      <c r="D34" s="254">
        <v>11661</v>
      </c>
      <c r="E34" s="254">
        <v>0</v>
      </c>
      <c r="F34" s="254">
        <v>19554</v>
      </c>
      <c r="G34" s="254">
        <v>7863</v>
      </c>
      <c r="H34" s="254">
        <v>11690</v>
      </c>
      <c r="I34" s="1"/>
    </row>
    <row r="35" spans="1:9" ht="15">
      <c r="A35" t="s">
        <v>324</v>
      </c>
      <c r="B35" s="254">
        <v>60838</v>
      </c>
      <c r="C35" s="254">
        <v>30491</v>
      </c>
      <c r="D35" s="254">
        <v>30347</v>
      </c>
      <c r="E35" s="254">
        <v>23295</v>
      </c>
      <c r="F35" s="254">
        <v>37543</v>
      </c>
      <c r="G35" s="254">
        <v>21095</v>
      </c>
      <c r="H35" s="254">
        <v>39743</v>
      </c>
      <c r="I35" s="1"/>
    </row>
    <row r="36" spans="1:9" ht="6.75" customHeight="1">
      <c r="A36" s="297"/>
      <c r="B36" s="235"/>
      <c r="C36" s="235"/>
      <c r="D36" s="235"/>
      <c r="E36" s="235"/>
      <c r="F36" s="235"/>
      <c r="G36" s="235"/>
      <c r="H36" s="235"/>
      <c r="I36" s="1"/>
    </row>
    <row r="37" spans="1:10" ht="15">
      <c r="A37" t="s">
        <v>532</v>
      </c>
      <c r="B37" s="254">
        <v>99751</v>
      </c>
      <c r="C37" s="254">
        <v>50108</v>
      </c>
      <c r="D37" s="254">
        <v>49644</v>
      </c>
      <c r="E37" s="254">
        <v>59191</v>
      </c>
      <c r="F37" s="254">
        <v>40560</v>
      </c>
      <c r="G37" s="254">
        <v>34939</v>
      </c>
      <c r="H37" s="254">
        <v>64812</v>
      </c>
      <c r="I37" s="236"/>
      <c r="J37" s="377"/>
    </row>
    <row r="38" spans="1:9" ht="15">
      <c r="A38" s="78" t="s">
        <v>533</v>
      </c>
      <c r="B38" s="254">
        <v>19816</v>
      </c>
      <c r="C38" s="254">
        <v>9372</v>
      </c>
      <c r="D38" s="254">
        <v>10444</v>
      </c>
      <c r="E38" s="254">
        <v>14963</v>
      </c>
      <c r="F38" s="254">
        <v>4853</v>
      </c>
      <c r="G38" s="254">
        <v>4478</v>
      </c>
      <c r="H38" s="254">
        <v>15339</v>
      </c>
      <c r="I38" s="1"/>
    </row>
    <row r="39" spans="1:9" ht="15">
      <c r="A39" s="78" t="s">
        <v>534</v>
      </c>
      <c r="B39" s="254">
        <v>34359</v>
      </c>
      <c r="C39" s="254">
        <v>17274</v>
      </c>
      <c r="D39" s="254">
        <v>17085</v>
      </c>
      <c r="E39" s="254">
        <v>26338</v>
      </c>
      <c r="F39" s="254">
        <v>8020</v>
      </c>
      <c r="G39" s="254">
        <v>15332</v>
      </c>
      <c r="H39" s="254">
        <v>19027</v>
      </c>
      <c r="I39" s="1"/>
    </row>
    <row r="40" spans="1:9" ht="15">
      <c r="A40" s="78" t="s">
        <v>535</v>
      </c>
      <c r="B40" s="254">
        <v>2316</v>
      </c>
      <c r="C40" s="254">
        <v>760</v>
      </c>
      <c r="D40" s="254">
        <v>1556</v>
      </c>
      <c r="E40" s="254">
        <v>2316</v>
      </c>
      <c r="F40" s="254">
        <v>0</v>
      </c>
      <c r="G40" s="254">
        <v>968</v>
      </c>
      <c r="H40" s="254">
        <v>1348</v>
      </c>
      <c r="I40" s="1"/>
    </row>
    <row r="41" spans="1:9" ht="15">
      <c r="A41" s="78" t="s">
        <v>536</v>
      </c>
      <c r="B41" s="254">
        <v>10308</v>
      </c>
      <c r="C41" s="254">
        <v>5713</v>
      </c>
      <c r="D41" s="254">
        <v>4595</v>
      </c>
      <c r="E41" s="254">
        <v>961</v>
      </c>
      <c r="F41" s="254">
        <v>9347</v>
      </c>
      <c r="G41" s="254">
        <v>3128</v>
      </c>
      <c r="H41" s="254">
        <v>7180</v>
      </c>
      <c r="I41" s="1"/>
    </row>
    <row r="42" spans="1:9" ht="15">
      <c r="A42" s="78" t="s">
        <v>537</v>
      </c>
      <c r="B42" s="254">
        <v>27330</v>
      </c>
      <c r="C42" s="254">
        <v>13846</v>
      </c>
      <c r="D42" s="254">
        <v>13485</v>
      </c>
      <c r="E42" s="254">
        <v>9181</v>
      </c>
      <c r="F42" s="254">
        <v>18150</v>
      </c>
      <c r="G42" s="254">
        <v>10221</v>
      </c>
      <c r="H42" s="254">
        <v>17109</v>
      </c>
      <c r="I42" s="1"/>
    </row>
    <row r="43" spans="1:9" ht="15">
      <c r="A43" s="78" t="s">
        <v>538</v>
      </c>
      <c r="B43" s="254">
        <v>2183</v>
      </c>
      <c r="C43" s="254">
        <v>1277</v>
      </c>
      <c r="D43" s="254">
        <v>906</v>
      </c>
      <c r="E43" s="254">
        <v>1993</v>
      </c>
      <c r="F43" s="254">
        <v>190</v>
      </c>
      <c r="G43" s="254">
        <v>0</v>
      </c>
      <c r="H43" s="254">
        <v>2183</v>
      </c>
      <c r="I43" s="1"/>
    </row>
    <row r="44" spans="1:9" ht="15">
      <c r="A44" s="78" t="s">
        <v>539</v>
      </c>
      <c r="B44" s="254">
        <v>3439</v>
      </c>
      <c r="C44" s="254">
        <v>1866</v>
      </c>
      <c r="D44" s="254">
        <v>1573</v>
      </c>
      <c r="E44" s="254">
        <v>3439</v>
      </c>
      <c r="F44" s="254">
        <v>0</v>
      </c>
      <c r="G44" s="254">
        <v>813</v>
      </c>
      <c r="H44" s="254">
        <v>2626</v>
      </c>
      <c r="I44" s="1"/>
    </row>
    <row r="45" spans="1:9" ht="6" customHeight="1">
      <c r="A45" s="36"/>
      <c r="B45" s="36"/>
      <c r="C45" s="36"/>
      <c r="D45" s="36"/>
      <c r="E45" s="36"/>
      <c r="F45" s="36"/>
      <c r="G45" s="36"/>
      <c r="H45" s="36"/>
      <c r="I45" s="1"/>
    </row>
    <row r="46" ht="15">
      <c r="B46" s="40"/>
    </row>
  </sheetData>
  <sheetProtection/>
  <printOptions/>
  <pageMargins left="0.7" right="0.7" top="0.75" bottom="0.75" header="0.3" footer="0.3"/>
  <pageSetup horizontalDpi="600" verticalDpi="600" orientation="landscape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61">
      <selection activeCell="F14" sqref="F14"/>
    </sheetView>
  </sheetViews>
  <sheetFormatPr defaultColWidth="9.140625" defaultRowHeight="15"/>
  <cols>
    <col min="1" max="1" width="29.00390625" style="0" customWidth="1"/>
    <col min="2" max="8" width="12.140625" style="0" customWidth="1"/>
  </cols>
  <sheetData>
    <row r="1" spans="1:8" ht="15">
      <c r="A1" s="67" t="s">
        <v>580</v>
      </c>
      <c r="B1" s="1"/>
      <c r="C1" s="1"/>
      <c r="D1" s="1"/>
      <c r="E1" s="1"/>
      <c r="F1" s="1"/>
      <c r="G1" s="1"/>
      <c r="H1" s="1"/>
    </row>
    <row r="2" spans="1:8" ht="15">
      <c r="A2" s="35"/>
      <c r="B2" s="2"/>
      <c r="C2" s="2"/>
      <c r="D2" s="2"/>
      <c r="E2" s="184" t="s">
        <v>328</v>
      </c>
      <c r="F2" s="2"/>
      <c r="G2" s="2"/>
      <c r="H2" s="184"/>
    </row>
    <row r="3" spans="1:8" ht="15">
      <c r="A3" s="35"/>
      <c r="B3" s="184" t="s">
        <v>9</v>
      </c>
      <c r="C3" s="184" t="s">
        <v>15</v>
      </c>
      <c r="D3" s="184" t="s">
        <v>16</v>
      </c>
      <c r="E3" s="184" t="s">
        <v>329</v>
      </c>
      <c r="F3" s="184" t="s">
        <v>330</v>
      </c>
      <c r="G3" s="184" t="s">
        <v>331</v>
      </c>
      <c r="H3" s="184" t="s">
        <v>332</v>
      </c>
    </row>
    <row r="4" spans="1:8" ht="15">
      <c r="A4" t="s">
        <v>251</v>
      </c>
      <c r="B4" s="14">
        <v>984093.5903885128</v>
      </c>
      <c r="C4" s="14">
        <v>602290.6234503791</v>
      </c>
      <c r="D4" s="14">
        <v>87827.34343967201</v>
      </c>
      <c r="E4" s="14">
        <v>293975.6234984699</v>
      </c>
      <c r="F4" s="298">
        <f>+SUM(C4,D4)/B4*100</f>
        <v>70.12726976685192</v>
      </c>
      <c r="G4" s="298">
        <f>+C4/B4*100</f>
        <v>61.202575581515504</v>
      </c>
      <c r="H4" s="298">
        <f>+D4/SUM(C4,D4)*100</f>
        <v>12.726424706120506</v>
      </c>
    </row>
    <row r="5" ht="4.5" customHeight="1"/>
    <row r="6" spans="1:10" ht="15">
      <c r="A6" t="s">
        <v>49</v>
      </c>
      <c r="B6" s="14">
        <v>474779.84978230245</v>
      </c>
      <c r="C6" s="14">
        <v>334695.5005946626</v>
      </c>
      <c r="D6" s="14">
        <v>40267.153896779695</v>
      </c>
      <c r="E6" s="14">
        <v>99817.19529086423</v>
      </c>
      <c r="F6" s="298">
        <f>+SUM(C6,D6)/B6*100</f>
        <v>78.97610959339816</v>
      </c>
      <c r="G6" s="298">
        <f>+C6/B6*100</f>
        <v>70.49488320705444</v>
      </c>
      <c r="H6" s="298">
        <f>+D6/SUM(C6,D6)*100</f>
        <v>10.738977179312322</v>
      </c>
      <c r="J6" s="311"/>
    </row>
    <row r="7" spans="1:8" ht="15">
      <c r="A7" s="78" t="s">
        <v>50</v>
      </c>
      <c r="B7" s="14">
        <v>509313.74060621957</v>
      </c>
      <c r="C7" s="14">
        <v>267595.1228557245</v>
      </c>
      <c r="D7" s="14">
        <v>47560.189542892396</v>
      </c>
      <c r="E7" s="14">
        <v>194158.4282076056</v>
      </c>
      <c r="F7" s="298">
        <f>+SUM(C7,D7)/B7*100</f>
        <v>61.8784233120233</v>
      </c>
      <c r="G7" s="298">
        <f>+C7/B7*100</f>
        <v>52.54033055091243</v>
      </c>
      <c r="H7" s="298">
        <f>+D7/SUM(C7,D7)*100</f>
        <v>15.091032158371807</v>
      </c>
    </row>
    <row r="8" spans="1:12" ht="15">
      <c r="A8" s="78" t="s">
        <v>52</v>
      </c>
      <c r="B8" s="14">
        <v>546511.5741538702</v>
      </c>
      <c r="C8" s="14">
        <v>355223.7177015527</v>
      </c>
      <c r="D8" s="14">
        <v>52942.215451142845</v>
      </c>
      <c r="E8" s="14">
        <v>138345.64100117414</v>
      </c>
      <c r="F8" s="298">
        <f>+SUM(C8,D8)/B8*100</f>
        <v>74.68568873122832</v>
      </c>
      <c r="G8" s="298">
        <f>+C8/B8*100</f>
        <v>64.99838878097384</v>
      </c>
      <c r="H8" s="298">
        <f>+D8/SUM(C8,D8)*100</f>
        <v>12.97075800574887</v>
      </c>
      <c r="L8" s="377"/>
    </row>
    <row r="9" spans="1:8" ht="15">
      <c r="A9" t="s">
        <v>51</v>
      </c>
      <c r="B9" s="14">
        <v>437582.0162346595</v>
      </c>
      <c r="C9" s="14">
        <v>247066.90574883312</v>
      </c>
      <c r="D9" s="14">
        <v>34885.12798852926</v>
      </c>
      <c r="E9" s="14">
        <v>155629.9824972956</v>
      </c>
      <c r="F9" s="298">
        <f>+SUM(C9,D9)/B9*100</f>
        <v>64.43409995765495</v>
      </c>
      <c r="G9" s="298">
        <f>+C9/B9*100</f>
        <v>56.46185094049662</v>
      </c>
      <c r="H9" s="298">
        <f>+D9/SUM(C9,D9)*100</f>
        <v>12.372717276096925</v>
      </c>
    </row>
    <row r="10" spans="1:8" ht="7.5" customHeight="1">
      <c r="A10" s="77"/>
      <c r="B10" s="228"/>
      <c r="C10" s="228"/>
      <c r="D10" s="228"/>
      <c r="E10" s="228"/>
      <c r="F10" s="227"/>
      <c r="G10" s="227"/>
      <c r="H10" s="227"/>
    </row>
    <row r="11" spans="1:8" ht="15">
      <c r="A11" t="s">
        <v>252</v>
      </c>
      <c r="B11" s="14">
        <v>919281.5759328785</v>
      </c>
      <c r="C11" s="14">
        <v>570138.275261042</v>
      </c>
      <c r="D11" s="14">
        <v>80882.95611622391</v>
      </c>
      <c r="E11" s="14">
        <v>268260.3445556178</v>
      </c>
      <c r="F11" s="298">
        <f>+SUM(C11,D11)/B11*100</f>
        <v>70.81847917126106</v>
      </c>
      <c r="G11" s="298">
        <f>+C11/B11*100</f>
        <v>62.01998279824883</v>
      </c>
      <c r="H11" s="298">
        <f>+D11/SUM(C11,D11)*100</f>
        <v>12.424012031852206</v>
      </c>
    </row>
    <row r="12" ht="8.25" customHeight="1"/>
    <row r="13" spans="1:8" ht="15">
      <c r="A13" t="s">
        <v>49</v>
      </c>
      <c r="B13" s="14">
        <v>441154.21334317425</v>
      </c>
      <c r="C13" s="14">
        <v>314103.0386215433</v>
      </c>
      <c r="D13" s="14">
        <v>37461.781320429836</v>
      </c>
      <c r="E13" s="14">
        <v>89589.3934012039</v>
      </c>
      <c r="F13" s="298">
        <f>+SUM(C13,D13)/B13*100</f>
        <v>79.69204629776267</v>
      </c>
      <c r="G13" s="298">
        <f>+C13/B13*100</f>
        <v>71.2002807909719</v>
      </c>
      <c r="H13" s="298">
        <f>+D13/SUM(C13,D13)*100</f>
        <v>10.65572525903275</v>
      </c>
    </row>
    <row r="14" spans="1:8" ht="15">
      <c r="A14" s="78" t="s">
        <v>50</v>
      </c>
      <c r="B14" s="14">
        <v>478127.3625897095</v>
      </c>
      <c r="C14" s="14">
        <v>256035.23663950464</v>
      </c>
      <c r="D14" s="14">
        <v>43421.174795794024</v>
      </c>
      <c r="E14" s="14">
        <v>178670.9511544138</v>
      </c>
      <c r="F14" s="298">
        <f>+SUM(C14,D14)/B14*100</f>
        <v>62.63109683021176</v>
      </c>
      <c r="G14" s="298">
        <f>+C14/B14*100</f>
        <v>53.549588806782744</v>
      </c>
      <c r="H14" s="298">
        <f>+D14/SUM(C14,D14)*100</f>
        <v>14.499998376283123</v>
      </c>
    </row>
    <row r="15" spans="1:8" ht="15">
      <c r="A15" s="78" t="s">
        <v>52</v>
      </c>
      <c r="B15" s="14">
        <v>505774.3899086961</v>
      </c>
      <c r="C15" s="14">
        <v>335286.2367384363</v>
      </c>
      <c r="D15" s="14">
        <v>48431.47154301727</v>
      </c>
      <c r="E15" s="14">
        <v>122056.681627241</v>
      </c>
      <c r="F15" s="298">
        <f>+SUM(C15,D15)/B15*100</f>
        <v>75.86736614930687</v>
      </c>
      <c r="G15" s="298">
        <f>+C15/B15*100</f>
        <v>66.29165956761139</v>
      </c>
      <c r="H15" s="298">
        <f>+D15/SUM(C15,D15)*100</f>
        <v>12.621640987049057</v>
      </c>
    </row>
    <row r="16" spans="1:8" ht="15">
      <c r="A16" t="s">
        <v>51</v>
      </c>
      <c r="B16" s="14">
        <v>413507.18602419505</v>
      </c>
      <c r="C16" s="14">
        <v>234852.03852261032</v>
      </c>
      <c r="D16" s="14">
        <v>32451.48457320657</v>
      </c>
      <c r="E16" s="14">
        <v>146203.6629283767</v>
      </c>
      <c r="F16" s="298">
        <f>+SUM(C16,D16)/B16*100</f>
        <v>64.64301761376802</v>
      </c>
      <c r="G16" s="298">
        <f>+C16/B16*100</f>
        <v>56.795152892184255</v>
      </c>
      <c r="H16" s="298">
        <f>+D16/SUM(C16,D16)*100</f>
        <v>12.140313078318126</v>
      </c>
    </row>
    <row r="17" spans="1:8" ht="6.75" customHeight="1">
      <c r="A17" s="77"/>
      <c r="B17" s="228"/>
      <c r="C17" s="228"/>
      <c r="D17" s="228"/>
      <c r="E17" s="228"/>
      <c r="F17" s="227"/>
      <c r="G17" s="227"/>
      <c r="H17" s="227"/>
    </row>
    <row r="18" spans="1:8" ht="15">
      <c r="A18" t="s">
        <v>253</v>
      </c>
      <c r="B18" s="14">
        <v>64812.01445563951</v>
      </c>
      <c r="C18" s="14">
        <v>32152.34818933915</v>
      </c>
      <c r="D18" s="14">
        <v>6944.387323448234</v>
      </c>
      <c r="E18" s="14">
        <v>25715.278942852125</v>
      </c>
      <c r="F18" s="298">
        <f>+SUM(C18,D18)/B18*100</f>
        <v>60.32328394845232</v>
      </c>
      <c r="G18" s="298">
        <f>+C18/B18*100</f>
        <v>49.608623430993305</v>
      </c>
      <c r="H18" s="298">
        <f>+D18/SUM(C18,D18)*100</f>
        <v>17.762064357462606</v>
      </c>
    </row>
    <row r="19" ht="9.75" customHeight="1"/>
    <row r="20" spans="1:8" ht="15">
      <c r="A20" t="s">
        <v>49</v>
      </c>
      <c r="B20" s="14">
        <v>33625.63643912923</v>
      </c>
      <c r="C20" s="14">
        <v>20592.461973119</v>
      </c>
      <c r="D20" s="14">
        <v>2805.3725763498605</v>
      </c>
      <c r="E20" s="14">
        <v>10227.801889660352</v>
      </c>
      <c r="F20" s="298">
        <f>+SUM(C20,D20)/B20*100</f>
        <v>69.58332102300804</v>
      </c>
      <c r="G20" s="298">
        <f>+C20/B20*100</f>
        <v>61.240363466120506</v>
      </c>
      <c r="H20" s="298">
        <f>+D20/SUM(C20,D20)*100</f>
        <v>11.989881244858804</v>
      </c>
    </row>
    <row r="21" spans="1:8" ht="15">
      <c r="A21" s="78" t="s">
        <v>50</v>
      </c>
      <c r="B21" s="14">
        <v>31186.3780165103</v>
      </c>
      <c r="C21" s="14">
        <v>11559.886216220137</v>
      </c>
      <c r="D21" s="14">
        <v>4139.014747098376</v>
      </c>
      <c r="E21" s="14">
        <v>15487.47705319177</v>
      </c>
      <c r="F21" s="298">
        <f>+SUM(C21,D21)/B21*100</f>
        <v>50.33896836306992</v>
      </c>
      <c r="G21" s="298">
        <f>+C21/B21*100</f>
        <v>37.06710093137538</v>
      </c>
      <c r="H21" s="298">
        <f>+D21/SUM(C21,D21)*100</f>
        <v>26.364996866783535</v>
      </c>
    </row>
    <row r="22" spans="1:8" ht="15">
      <c r="A22" s="78" t="s">
        <v>52</v>
      </c>
      <c r="B22" s="14">
        <v>40737.18424517494</v>
      </c>
      <c r="C22" s="14">
        <v>19937.48096311623</v>
      </c>
      <c r="D22" s="14">
        <v>4510.743908125539</v>
      </c>
      <c r="E22" s="14">
        <v>16288.959373933112</v>
      </c>
      <c r="F22" s="298">
        <f>+SUM(C22,D22)/B22*100</f>
        <v>60.014518244808514</v>
      </c>
      <c r="G22" s="298">
        <f>+C22/B22*100</f>
        <v>48.94172568021242</v>
      </c>
      <c r="H22" s="298">
        <f>+D22/SUM(C22,D22)*100</f>
        <v>18.450189868105664</v>
      </c>
    </row>
    <row r="23" spans="1:8" ht="15">
      <c r="A23" t="s">
        <v>51</v>
      </c>
      <c r="B23" s="14">
        <v>24074.830210464617</v>
      </c>
      <c r="C23" s="14">
        <v>12214.867226222912</v>
      </c>
      <c r="D23" s="14">
        <v>2433.6434153226974</v>
      </c>
      <c r="E23" s="14">
        <v>9426.319568919009</v>
      </c>
      <c r="F23" s="298">
        <f>+SUM(C23,D23)/B23*100</f>
        <v>60.84574849951937</v>
      </c>
      <c r="G23" s="298">
        <f>+C23/B23*100</f>
        <v>50.73708565933508</v>
      </c>
      <c r="H23" s="298">
        <f>+D23/SUM(C23,D23)*100</f>
        <v>16.61358942813258</v>
      </c>
    </row>
    <row r="24" spans="1:8" ht="7.5" customHeight="1">
      <c r="A24" s="36"/>
      <c r="B24" s="36"/>
      <c r="C24" s="36"/>
      <c r="D24" s="36"/>
      <c r="E24" s="36"/>
      <c r="F24" s="36"/>
      <c r="G24" s="36"/>
      <c r="H24" s="36"/>
    </row>
    <row r="26" ht="15">
      <c r="E26" s="7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85">
      <selection activeCell="E22" sqref="E22"/>
    </sheetView>
  </sheetViews>
  <sheetFormatPr defaultColWidth="9.140625" defaultRowHeight="15"/>
  <cols>
    <col min="1" max="1" width="28.8515625" style="0" customWidth="1"/>
    <col min="2" max="8" width="11.8515625" style="0" customWidth="1"/>
  </cols>
  <sheetData>
    <row r="1" spans="1:8" ht="15.75">
      <c r="A1" s="232" t="s">
        <v>540</v>
      </c>
      <c r="B1" s="176"/>
      <c r="C1" s="176"/>
      <c r="D1" s="176"/>
      <c r="E1" s="176"/>
      <c r="F1" s="176"/>
      <c r="G1" s="176"/>
      <c r="H1" s="176"/>
    </row>
    <row r="2" spans="1:8" ht="15">
      <c r="A2" s="143" t="s">
        <v>333</v>
      </c>
      <c r="B2" s="10"/>
      <c r="C2" s="10"/>
      <c r="D2" s="10"/>
      <c r="E2" s="143" t="s">
        <v>328</v>
      </c>
      <c r="F2" s="10"/>
      <c r="G2" s="10"/>
      <c r="H2" s="143"/>
    </row>
    <row r="3" spans="1:8" ht="15">
      <c r="A3" s="143" t="s">
        <v>334</v>
      </c>
      <c r="B3" s="143" t="s">
        <v>9</v>
      </c>
      <c r="C3" s="143" t="s">
        <v>15</v>
      </c>
      <c r="D3" s="143" t="s">
        <v>16</v>
      </c>
      <c r="E3" s="143" t="s">
        <v>329</v>
      </c>
      <c r="F3" s="143" t="s">
        <v>330</v>
      </c>
      <c r="G3" s="143" t="s">
        <v>331</v>
      </c>
      <c r="H3" s="143" t="s">
        <v>332</v>
      </c>
    </row>
    <row r="4" spans="1:8" ht="15">
      <c r="A4" s="176" t="s">
        <v>500</v>
      </c>
      <c r="B4" s="14">
        <v>984093.5903885128</v>
      </c>
      <c r="C4" s="14">
        <v>602290.6234503791</v>
      </c>
      <c r="D4" s="14">
        <v>87827.34343967201</v>
      </c>
      <c r="E4" s="14">
        <v>293975.6234984699</v>
      </c>
      <c r="F4" s="298">
        <f>+SUM(C4,D4)/B4*100</f>
        <v>70.12726976685192</v>
      </c>
      <c r="G4" s="298">
        <f>+C4/B4*100</f>
        <v>61.202575581515504</v>
      </c>
      <c r="H4" s="298">
        <f>+D4/SUM(C4,D4)*100</f>
        <v>12.726424706120506</v>
      </c>
    </row>
    <row r="5" spans="1:8" ht="7.5" customHeight="1">
      <c r="A5" s="176"/>
      <c r="B5" s="14"/>
      <c r="C5" s="14"/>
      <c r="D5" s="14"/>
      <c r="E5" s="14"/>
      <c r="F5" s="298"/>
      <c r="G5" s="298"/>
      <c r="H5" s="298"/>
    </row>
    <row r="6" spans="1:11" ht="15">
      <c r="A6" s="176" t="s">
        <v>335</v>
      </c>
      <c r="B6" s="14">
        <v>81143.21077574731</v>
      </c>
      <c r="C6" s="14">
        <v>23497.185186845763</v>
      </c>
      <c r="D6" s="14">
        <v>8548.063607067948</v>
      </c>
      <c r="E6" s="14">
        <v>49097.961981833854</v>
      </c>
      <c r="F6" s="298">
        <f aca="true" t="shared" si="0" ref="F6:F19">+SUM(C6,D6)/B6*100</f>
        <v>39.49221196395107</v>
      </c>
      <c r="G6" s="298">
        <f aca="true" t="shared" si="1" ref="G6:G19">+C6/B6*100</f>
        <v>28.957672443827892</v>
      </c>
      <c r="H6" s="298">
        <f aca="true" t="shared" si="2" ref="H6:H19">+D6/SUM(C6,D6)*100</f>
        <v>26.67497968900608</v>
      </c>
      <c r="I6" s="130"/>
      <c r="K6" s="377"/>
    </row>
    <row r="7" spans="1:9" ht="15">
      <c r="A7" s="176" t="s">
        <v>336</v>
      </c>
      <c r="B7" s="14">
        <v>101826.04393866041</v>
      </c>
      <c r="C7" s="14">
        <v>30065.02716243731</v>
      </c>
      <c r="D7" s="14">
        <v>11242.74462609778</v>
      </c>
      <c r="E7" s="14">
        <v>60518.27215012548</v>
      </c>
      <c r="F7" s="298">
        <f t="shared" si="0"/>
        <v>40.56700053418428</v>
      </c>
      <c r="G7" s="298">
        <f t="shared" si="1"/>
        <v>29.525871770633017</v>
      </c>
      <c r="H7" s="298">
        <f t="shared" si="2"/>
        <v>27.217020282895497</v>
      </c>
      <c r="I7" s="130"/>
    </row>
    <row r="8" spans="1:9" ht="15">
      <c r="A8" s="176" t="s">
        <v>337</v>
      </c>
      <c r="B8" s="14">
        <v>61478.469830622824</v>
      </c>
      <c r="C8" s="14">
        <v>13066.796193369486</v>
      </c>
      <c r="D8" s="14">
        <v>8369.037530227199</v>
      </c>
      <c r="E8" s="14">
        <v>40042.636107026156</v>
      </c>
      <c r="F8" s="298">
        <f t="shared" si="0"/>
        <v>34.86722064269621</v>
      </c>
      <c r="G8" s="298">
        <f t="shared" si="1"/>
        <v>21.254263857525014</v>
      </c>
      <c r="H8" s="298">
        <f t="shared" si="2"/>
        <v>39.04227676955021</v>
      </c>
      <c r="I8" s="130"/>
    </row>
    <row r="9" spans="1:9" ht="15">
      <c r="A9" s="176" t="s">
        <v>338</v>
      </c>
      <c r="B9" s="14">
        <v>88789.50390423367</v>
      </c>
      <c r="C9" s="14">
        <v>38518.90362801776</v>
      </c>
      <c r="D9" s="14">
        <v>12395.347376240545</v>
      </c>
      <c r="E9" s="14">
        <v>37875.25289997535</v>
      </c>
      <c r="F9" s="298">
        <f t="shared" si="0"/>
        <v>57.342646107329585</v>
      </c>
      <c r="G9" s="298">
        <f t="shared" si="1"/>
        <v>43.38227147835331</v>
      </c>
      <c r="H9" s="298">
        <f t="shared" si="2"/>
        <v>24.345536135263657</v>
      </c>
      <c r="I9" s="130"/>
    </row>
    <row r="10" spans="1:9" ht="15">
      <c r="A10" s="176" t="s">
        <v>339</v>
      </c>
      <c r="B10" s="14">
        <v>8914.283818096703</v>
      </c>
      <c r="C10" s="14">
        <v>5949.239941065135</v>
      </c>
      <c r="D10" s="14">
        <v>179.35751911844258</v>
      </c>
      <c r="E10" s="14">
        <v>2785.6863579131245</v>
      </c>
      <c r="F10" s="298">
        <f t="shared" si="0"/>
        <v>68.75030664540924</v>
      </c>
      <c r="G10" s="298">
        <f t="shared" si="1"/>
        <v>66.73828276577538</v>
      </c>
      <c r="H10" s="298">
        <f t="shared" si="2"/>
        <v>2.926567135200132</v>
      </c>
      <c r="I10" s="130"/>
    </row>
    <row r="11" spans="1:9" ht="15">
      <c r="A11" s="176" t="s">
        <v>340</v>
      </c>
      <c r="B11" s="14">
        <v>12546.114162075975</v>
      </c>
      <c r="C11" s="14">
        <v>8197.678459447194</v>
      </c>
      <c r="D11" s="14">
        <v>2810.4597793664934</v>
      </c>
      <c r="E11" s="14">
        <v>1537.9759232622864</v>
      </c>
      <c r="F11" s="298">
        <f t="shared" si="0"/>
        <v>87.74141615966451</v>
      </c>
      <c r="G11" s="298">
        <f t="shared" si="1"/>
        <v>65.34037833185748</v>
      </c>
      <c r="H11" s="298">
        <f t="shared" si="2"/>
        <v>25.530745693736563</v>
      </c>
      <c r="I11" s="130"/>
    </row>
    <row r="12" spans="1:9" ht="15">
      <c r="A12" s="176" t="s">
        <v>341</v>
      </c>
      <c r="B12" s="14">
        <v>101381.0801922592</v>
      </c>
      <c r="C12" s="14">
        <v>98106.1877760999</v>
      </c>
      <c r="D12" s="14">
        <v>1864.2386519499332</v>
      </c>
      <c r="E12" s="14">
        <v>1410.6537642094397</v>
      </c>
      <c r="F12" s="298">
        <f t="shared" si="0"/>
        <v>98.60856309526964</v>
      </c>
      <c r="G12" s="298">
        <f t="shared" si="1"/>
        <v>96.76972033642886</v>
      </c>
      <c r="H12" s="298">
        <f t="shared" si="2"/>
        <v>1.8647901370028193</v>
      </c>
      <c r="I12" s="130"/>
    </row>
    <row r="13" spans="1:9" ht="15">
      <c r="A13" s="176" t="s">
        <v>342</v>
      </c>
      <c r="B13" s="14">
        <v>18715.729031092524</v>
      </c>
      <c r="C13" s="14">
        <v>18142.304101120888</v>
      </c>
      <c r="D13" s="14">
        <v>573.4249299716348</v>
      </c>
      <c r="E13" s="14">
        <v>0</v>
      </c>
      <c r="F13" s="298">
        <f t="shared" si="0"/>
        <v>100</v>
      </c>
      <c r="G13" s="298">
        <f t="shared" si="1"/>
        <v>96.93613361777678</v>
      </c>
      <c r="H13" s="298">
        <f t="shared" si="2"/>
        <v>3.0638663822232166</v>
      </c>
      <c r="I13" s="130"/>
    </row>
    <row r="14" spans="1:9" ht="15">
      <c r="A14" s="176" t="s">
        <v>343</v>
      </c>
      <c r="B14" s="14">
        <v>245559.19159320157</v>
      </c>
      <c r="C14" s="14">
        <v>209903.04174013538</v>
      </c>
      <c r="D14" s="14">
        <v>16155.043217893643</v>
      </c>
      <c r="E14" s="14">
        <v>19501.10663517187</v>
      </c>
      <c r="F14" s="298">
        <f t="shared" si="0"/>
        <v>92.05849045655823</v>
      </c>
      <c r="G14" s="298">
        <f t="shared" si="1"/>
        <v>85.47961099654746</v>
      </c>
      <c r="H14" s="298">
        <f t="shared" si="2"/>
        <v>7.146412489910752</v>
      </c>
      <c r="I14" s="130"/>
    </row>
    <row r="15" spans="1:9" ht="15">
      <c r="A15" s="176" t="s">
        <v>344</v>
      </c>
      <c r="B15" s="14">
        <v>64399.17113045351</v>
      </c>
      <c r="C15" s="14">
        <v>36627.611741994304</v>
      </c>
      <c r="D15" s="14">
        <v>2716.112007215044</v>
      </c>
      <c r="E15" s="14">
        <v>25055.447381244234</v>
      </c>
      <c r="F15" s="298">
        <f t="shared" si="0"/>
        <v>61.09352505408913</v>
      </c>
      <c r="G15" s="298">
        <f t="shared" si="1"/>
        <v>56.875905542010294</v>
      </c>
      <c r="H15" s="298">
        <f t="shared" si="2"/>
        <v>6.903545847689689</v>
      </c>
      <c r="I15" s="130"/>
    </row>
    <row r="16" spans="1:9" ht="15">
      <c r="A16" s="176" t="s">
        <v>345</v>
      </c>
      <c r="B16" s="14">
        <v>20739.489570665995</v>
      </c>
      <c r="C16" s="14">
        <v>12749.94261585795</v>
      </c>
      <c r="D16" s="14">
        <v>3797.1670382809334</v>
      </c>
      <c r="E16" s="14">
        <v>4192.379916527113</v>
      </c>
      <c r="F16" s="298">
        <f t="shared" si="0"/>
        <v>79.78552026440984</v>
      </c>
      <c r="G16" s="298">
        <f t="shared" si="1"/>
        <v>61.47664614606288</v>
      </c>
      <c r="H16" s="298">
        <f t="shared" si="2"/>
        <v>22.947615128247843</v>
      </c>
      <c r="I16" s="130"/>
    </row>
    <row r="17" spans="1:9" ht="15">
      <c r="A17" s="176" t="s">
        <v>346</v>
      </c>
      <c r="B17" s="14">
        <v>23276.60925038718</v>
      </c>
      <c r="C17" s="14">
        <v>11624.866164836016</v>
      </c>
      <c r="D17" s="14">
        <v>3082.4853416549263</v>
      </c>
      <c r="E17" s="14">
        <v>8569.25774389624</v>
      </c>
      <c r="F17" s="298">
        <f t="shared" si="0"/>
        <v>63.18511149232916</v>
      </c>
      <c r="G17" s="298">
        <f t="shared" si="1"/>
        <v>49.942266245856445</v>
      </c>
      <c r="H17" s="298">
        <f t="shared" si="2"/>
        <v>20.95880648731692</v>
      </c>
      <c r="I17" s="130"/>
    </row>
    <row r="18" spans="1:9" ht="15">
      <c r="A18" s="176" t="s">
        <v>347</v>
      </c>
      <c r="B18" s="14">
        <v>137750.34545553522</v>
      </c>
      <c r="C18" s="14">
        <v>88207.33126487143</v>
      </c>
      <c r="D18" s="14">
        <v>13857.764609390451</v>
      </c>
      <c r="E18" s="14">
        <v>35685.24958127327</v>
      </c>
      <c r="F18" s="298">
        <f t="shared" si="0"/>
        <v>74.09425764903634</v>
      </c>
      <c r="G18" s="298">
        <f t="shared" si="1"/>
        <v>64.03419967708473</v>
      </c>
      <c r="H18" s="298">
        <f t="shared" si="2"/>
        <v>13.57737872157823</v>
      </c>
      <c r="I18" s="130"/>
    </row>
    <row r="19" spans="1:9" ht="15">
      <c r="A19" s="176" t="s">
        <v>348</v>
      </c>
      <c r="B19" s="14">
        <v>17574.347735495903</v>
      </c>
      <c r="C19" s="14">
        <v>7634.507474287358</v>
      </c>
      <c r="D19" s="14">
        <v>2236.0972051970857</v>
      </c>
      <c r="E19" s="14">
        <v>7703.743056011458</v>
      </c>
      <c r="F19" s="298">
        <f t="shared" si="0"/>
        <v>56.164842235073266</v>
      </c>
      <c r="G19" s="298">
        <f t="shared" si="1"/>
        <v>43.4411995778797</v>
      </c>
      <c r="H19" s="298">
        <f t="shared" si="2"/>
        <v>22.654105577186183</v>
      </c>
      <c r="I19" s="130"/>
    </row>
    <row r="20" spans="1:8" ht="6" customHeight="1">
      <c r="A20" s="231"/>
      <c r="B20" s="24"/>
      <c r="C20" s="24"/>
      <c r="D20" s="24"/>
      <c r="E20" s="24"/>
      <c r="F20" s="24"/>
      <c r="G20" s="24"/>
      <c r="H20" s="24"/>
    </row>
    <row r="21" spans="1:8" ht="15">
      <c r="A21" s="176" t="s">
        <v>501</v>
      </c>
      <c r="B21" s="14">
        <v>919281.5759328785</v>
      </c>
      <c r="C21" s="14">
        <v>570138.275261042</v>
      </c>
      <c r="D21" s="14">
        <v>80882.95611622391</v>
      </c>
      <c r="E21" s="14">
        <v>268260.3445556178</v>
      </c>
      <c r="F21" s="298">
        <f>+SUM(C21,D21)/B21*100</f>
        <v>70.81847917126106</v>
      </c>
      <c r="G21" s="298">
        <f>+C21/B21*100</f>
        <v>62.01998279824883</v>
      </c>
      <c r="H21" s="298">
        <f>+D21/SUM(C21,D21)*100</f>
        <v>12.424012031852206</v>
      </c>
    </row>
    <row r="22" spans="1:8" ht="8.25" customHeight="1">
      <c r="A22" s="176"/>
      <c r="B22" s="14"/>
      <c r="C22" s="14"/>
      <c r="D22" s="14"/>
      <c r="E22" s="14"/>
      <c r="F22" s="298"/>
      <c r="G22" s="298"/>
      <c r="H22" s="298"/>
    </row>
    <row r="23" spans="1:8" ht="15">
      <c r="A23" s="176" t="s">
        <v>335</v>
      </c>
      <c r="B23" s="14">
        <v>75393.00524994942</v>
      </c>
      <c r="C23" s="14">
        <v>22795.741442562397</v>
      </c>
      <c r="D23" s="14">
        <v>8177.07702158916</v>
      </c>
      <c r="E23" s="14">
        <v>44420.186785798025</v>
      </c>
      <c r="F23" s="298">
        <f aca="true" t="shared" si="3" ref="F23:F36">+SUM(C23,D23)/B23*100</f>
        <v>41.0818196747401</v>
      </c>
      <c r="G23" s="298">
        <f aca="true" t="shared" si="4" ref="G23:G36">+C23/B23*100</f>
        <v>30.235883775939136</v>
      </c>
      <c r="H23" s="298">
        <f aca="true" t="shared" si="5" ref="H23:H36">+D23/SUM(C23,D23)*100</f>
        <v>26.400816674315386</v>
      </c>
    </row>
    <row r="24" spans="1:8" ht="15">
      <c r="A24" s="176" t="s">
        <v>336</v>
      </c>
      <c r="B24" s="14">
        <v>93646.46621359934</v>
      </c>
      <c r="C24" s="14">
        <v>27339.332615117062</v>
      </c>
      <c r="D24" s="14">
        <v>10249.52185652356</v>
      </c>
      <c r="E24" s="14">
        <v>56057.611741958746</v>
      </c>
      <c r="F24" s="298">
        <f t="shared" si="3"/>
        <v>40.139106141927186</v>
      </c>
      <c r="G24" s="298">
        <f t="shared" si="4"/>
        <v>29.19419570275984</v>
      </c>
      <c r="H24" s="298">
        <f t="shared" si="5"/>
        <v>27.267449355915964</v>
      </c>
    </row>
    <row r="25" spans="1:8" ht="15">
      <c r="A25" s="176" t="s">
        <v>337</v>
      </c>
      <c r="B25" s="14">
        <v>59587.0548552999</v>
      </c>
      <c r="C25" s="14">
        <v>13066.796193369486</v>
      </c>
      <c r="D25" s="14">
        <v>7737.924401308386</v>
      </c>
      <c r="E25" s="14">
        <v>38782.334260622025</v>
      </c>
      <c r="F25" s="298">
        <f t="shared" si="3"/>
        <v>34.91483283609111</v>
      </c>
      <c r="G25" s="298">
        <f t="shared" si="4"/>
        <v>21.92891765686465</v>
      </c>
      <c r="H25" s="298">
        <f t="shared" si="5"/>
        <v>37.19311858140432</v>
      </c>
    </row>
    <row r="26" spans="1:8" ht="15">
      <c r="A26" s="176" t="s">
        <v>338</v>
      </c>
      <c r="B26" s="14">
        <v>87716.13289338563</v>
      </c>
      <c r="C26" s="14">
        <v>38268.03103200288</v>
      </c>
      <c r="D26" s="14">
        <v>11572.84896140738</v>
      </c>
      <c r="E26" s="274">
        <v>37875.25289997535</v>
      </c>
      <c r="F26" s="298">
        <f t="shared" si="3"/>
        <v>56.820653566646904</v>
      </c>
      <c r="G26" s="298">
        <f t="shared" si="4"/>
        <v>43.627129662129164</v>
      </c>
      <c r="H26" s="298">
        <f t="shared" si="5"/>
        <v>23.21959195531357</v>
      </c>
    </row>
    <row r="27" spans="1:8" ht="15">
      <c r="A27" s="176" t="s">
        <v>339</v>
      </c>
      <c r="B27" s="14">
        <v>8577.127724819806</v>
      </c>
      <c r="C27" s="14">
        <v>5725.548093925089</v>
      </c>
      <c r="D27" s="14">
        <v>179.35751911844258</v>
      </c>
      <c r="E27" s="14">
        <v>2672.222111776275</v>
      </c>
      <c r="F27" s="298">
        <f t="shared" si="3"/>
        <v>68.84479049969595</v>
      </c>
      <c r="G27" s="298">
        <f t="shared" si="4"/>
        <v>66.75367649425293</v>
      </c>
      <c r="H27" s="298">
        <f t="shared" si="5"/>
        <v>3.03743244806918</v>
      </c>
    </row>
    <row r="28" spans="1:8" ht="15">
      <c r="A28" s="176" t="s">
        <v>340</v>
      </c>
      <c r="B28" s="14">
        <v>10802.05341742192</v>
      </c>
      <c r="C28" s="14">
        <v>7476.409255620924</v>
      </c>
      <c r="D28" s="14">
        <v>2211.565765943012</v>
      </c>
      <c r="E28" s="14">
        <v>1114.0783958579802</v>
      </c>
      <c r="F28" s="298">
        <f t="shared" si="3"/>
        <v>89.6864202313501</v>
      </c>
      <c r="G28" s="298">
        <f t="shared" si="4"/>
        <v>69.21285210053412</v>
      </c>
      <c r="H28" s="298">
        <f t="shared" si="5"/>
        <v>22.827946614441185</v>
      </c>
    </row>
    <row r="29" spans="1:8" ht="15">
      <c r="A29" s="176" t="s">
        <v>341</v>
      </c>
      <c r="B29" s="14">
        <v>97313.77591611502</v>
      </c>
      <c r="C29" s="14">
        <v>94274.15677251347</v>
      </c>
      <c r="D29" s="14">
        <v>1628.9653793921689</v>
      </c>
      <c r="E29" s="14">
        <v>1410.6537642094397</v>
      </c>
      <c r="F29" s="298">
        <f t="shared" si="3"/>
        <v>98.55040691728438</v>
      </c>
      <c r="G29" s="298">
        <f t="shared" si="4"/>
        <v>96.876476002512</v>
      </c>
      <c r="H29" s="298">
        <f t="shared" si="5"/>
        <v>1.6985530218838665</v>
      </c>
    </row>
    <row r="30" spans="1:8" ht="15">
      <c r="A30" s="176" t="s">
        <v>342</v>
      </c>
      <c r="B30" s="14">
        <v>17932.318714842648</v>
      </c>
      <c r="C30" s="14">
        <v>17505.829679076098</v>
      </c>
      <c r="D30" s="14">
        <v>426.4890357665504</v>
      </c>
      <c r="E30" s="14">
        <v>0</v>
      </c>
      <c r="F30" s="298">
        <f t="shared" si="3"/>
        <v>100</v>
      </c>
      <c r="G30" s="298">
        <f t="shared" si="4"/>
        <v>97.62167379161322</v>
      </c>
      <c r="H30" s="298">
        <f t="shared" si="5"/>
        <v>2.3783262083867815</v>
      </c>
    </row>
    <row r="31" spans="1:8" ht="15">
      <c r="A31" s="176" t="s">
        <v>343</v>
      </c>
      <c r="B31" s="14">
        <v>238830.6531506212</v>
      </c>
      <c r="C31" s="14">
        <v>203748.26265319274</v>
      </c>
      <c r="D31" s="14">
        <v>15707.87320587306</v>
      </c>
      <c r="E31" s="14">
        <v>19374.5172915549</v>
      </c>
      <c r="F31" s="298">
        <f t="shared" si="3"/>
        <v>91.88775936590659</v>
      </c>
      <c r="G31" s="298">
        <f t="shared" si="4"/>
        <v>85.3107672593001</v>
      </c>
      <c r="H31" s="298">
        <f t="shared" si="5"/>
        <v>7.15763682996798</v>
      </c>
    </row>
    <row r="32" spans="1:8" ht="15">
      <c r="A32" s="176" t="s">
        <v>344</v>
      </c>
      <c r="B32" s="14">
        <v>63862.93553322402</v>
      </c>
      <c r="C32" s="14">
        <v>36091.376144764836</v>
      </c>
      <c r="D32" s="14">
        <v>2716.112007215044</v>
      </c>
      <c r="E32" s="14">
        <v>25055.447381244234</v>
      </c>
      <c r="F32" s="298">
        <f t="shared" si="3"/>
        <v>60.76684046537556</v>
      </c>
      <c r="G32" s="298">
        <f t="shared" si="4"/>
        <v>56.51380702033134</v>
      </c>
      <c r="H32" s="298">
        <f t="shared" si="5"/>
        <v>6.998937928108272</v>
      </c>
    </row>
    <row r="33" spans="1:8" ht="15">
      <c r="A33" s="176" t="s">
        <v>345</v>
      </c>
      <c r="B33" s="14">
        <v>19001.239630499393</v>
      </c>
      <c r="C33" s="14">
        <v>11547.316841866997</v>
      </c>
      <c r="D33" s="14">
        <v>3797.1670382809334</v>
      </c>
      <c r="E33" s="14">
        <v>3656.755750351459</v>
      </c>
      <c r="F33" s="298">
        <f t="shared" si="3"/>
        <v>80.75517270735375</v>
      </c>
      <c r="G33" s="298">
        <f t="shared" si="4"/>
        <v>60.7713868485301</v>
      </c>
      <c r="H33" s="298">
        <f t="shared" si="5"/>
        <v>24.746137230419027</v>
      </c>
    </row>
    <row r="34" spans="1:8" ht="15">
      <c r="A34" s="176" t="s">
        <v>346</v>
      </c>
      <c r="B34" s="14">
        <v>22896.276216270082</v>
      </c>
      <c r="C34" s="14">
        <v>11624.866164836016</v>
      </c>
      <c r="D34" s="14">
        <v>3082.4853416549263</v>
      </c>
      <c r="E34" s="14">
        <v>8188.924709779139</v>
      </c>
      <c r="F34" s="298">
        <f t="shared" si="3"/>
        <v>64.23468763029643</v>
      </c>
      <c r="G34" s="298">
        <f t="shared" si="4"/>
        <v>50.77186375213011</v>
      </c>
      <c r="H34" s="298">
        <f t="shared" si="5"/>
        <v>20.95880648731692</v>
      </c>
    </row>
    <row r="35" spans="1:8" ht="15">
      <c r="A35" s="176" t="s">
        <v>347</v>
      </c>
      <c r="B35" s="14">
        <v>115882.04940496653</v>
      </c>
      <c r="C35" s="14">
        <v>77225.34192708136</v>
      </c>
      <c r="D35" s="14">
        <v>12488.023494866105</v>
      </c>
      <c r="E35" s="14">
        <v>26168.683983019317</v>
      </c>
      <c r="F35" s="298">
        <f t="shared" si="3"/>
        <v>77.41782776763912</v>
      </c>
      <c r="G35" s="298">
        <f t="shared" si="4"/>
        <v>66.64133256498275</v>
      </c>
      <c r="H35" s="298">
        <f t="shared" si="5"/>
        <v>13.919914202450636</v>
      </c>
    </row>
    <row r="36" spans="1:8" ht="15">
      <c r="A36" s="176" t="s">
        <v>348</v>
      </c>
      <c r="B36" s="14">
        <v>7840.487011873383</v>
      </c>
      <c r="C36" s="14">
        <v>3449.2664451174405</v>
      </c>
      <c r="D36" s="14">
        <v>907.545087285087</v>
      </c>
      <c r="E36" s="14">
        <v>3483.6754794708568</v>
      </c>
      <c r="F36" s="298">
        <f t="shared" si="3"/>
        <v>55.56812383981647</v>
      </c>
      <c r="G36" s="298">
        <f t="shared" si="4"/>
        <v>43.993012677579614</v>
      </c>
      <c r="H36" s="298">
        <f t="shared" si="5"/>
        <v>20.830487629209628</v>
      </c>
    </row>
    <row r="37" spans="1:8" ht="8.25" customHeight="1">
      <c r="A37" s="231"/>
      <c r="B37" s="24"/>
      <c r="C37" s="24"/>
      <c r="D37" s="24"/>
      <c r="E37" s="24"/>
      <c r="F37" s="24"/>
      <c r="G37" s="24"/>
      <c r="H37" s="24"/>
    </row>
    <row r="38" spans="1:8" ht="15">
      <c r="A38" s="176" t="s">
        <v>502</v>
      </c>
      <c r="B38" s="14">
        <v>64812.01445563951</v>
      </c>
      <c r="C38" s="14">
        <v>32152.34818933915</v>
      </c>
      <c r="D38" s="14">
        <v>6944.387323448234</v>
      </c>
      <c r="E38" s="14">
        <v>25715.278942852125</v>
      </c>
      <c r="F38" s="298">
        <f>+SUM(C38,D38)/B38*100</f>
        <v>60.32328394845232</v>
      </c>
      <c r="G38" s="298">
        <f>+C38/B38*100</f>
        <v>49.608623430993305</v>
      </c>
      <c r="H38" s="298">
        <f>+D38/SUM(C38,D38)*100</f>
        <v>17.762064357462606</v>
      </c>
    </row>
    <row r="39" spans="1:8" ht="7.5" customHeight="1">
      <c r="A39" s="176"/>
      <c r="B39" s="14"/>
      <c r="C39" s="14"/>
      <c r="D39" s="14"/>
      <c r="E39" s="14"/>
      <c r="F39" s="298"/>
      <c r="G39" s="298"/>
      <c r="H39" s="298"/>
    </row>
    <row r="40" spans="1:8" ht="15">
      <c r="A40" s="176" t="s">
        <v>335</v>
      </c>
      <c r="B40" s="299">
        <v>5750.2055257979855</v>
      </c>
      <c r="C40" s="299">
        <v>701.4437442833633</v>
      </c>
      <c r="D40" s="299">
        <v>370.98658547878676</v>
      </c>
      <c r="E40" s="299">
        <v>4677.7751960358355</v>
      </c>
      <c r="F40" s="300">
        <f aca="true" t="shared" si="6" ref="F40:F53">+SUM(C40,D40)/B40*100</f>
        <v>18.650295627708427</v>
      </c>
      <c r="G40" s="300">
        <f aca="true" t="shared" si="7" ref="G40:G53">+C40/B40*100</f>
        <v>12.19858561813789</v>
      </c>
      <c r="H40" s="300">
        <f aca="true" t="shared" si="8" ref="H40:H53">+D40/SUM(C40,D40)*100</f>
        <v>34.593071007332135</v>
      </c>
    </row>
    <row r="41" spans="1:8" ht="15">
      <c r="A41" s="176" t="s">
        <v>336</v>
      </c>
      <c r="B41" s="299">
        <v>8179.577725061198</v>
      </c>
      <c r="C41" s="299">
        <v>2725.6945473202404</v>
      </c>
      <c r="D41" s="299">
        <v>993.2227695742185</v>
      </c>
      <c r="E41" s="299">
        <v>4460.66040816674</v>
      </c>
      <c r="F41" s="300">
        <f t="shared" si="6"/>
        <v>45.46588396000155</v>
      </c>
      <c r="G41" s="300">
        <f t="shared" si="7"/>
        <v>33.323169470828</v>
      </c>
      <c r="H41" s="300">
        <f t="shared" si="8"/>
        <v>26.707309814664686</v>
      </c>
    </row>
    <row r="42" spans="1:8" ht="15">
      <c r="A42" s="176" t="s">
        <v>337</v>
      </c>
      <c r="B42" s="299">
        <v>1891.4149753229415</v>
      </c>
      <c r="C42" s="299">
        <v>0</v>
      </c>
      <c r="D42" s="299">
        <v>631.1131289188136</v>
      </c>
      <c r="E42" s="299">
        <v>1260.3018464041281</v>
      </c>
      <c r="F42" s="300">
        <f t="shared" si="6"/>
        <v>33.36724817942488</v>
      </c>
      <c r="G42" s="300">
        <f t="shared" si="7"/>
        <v>0</v>
      </c>
      <c r="H42" s="300">
        <f t="shared" si="8"/>
        <v>100</v>
      </c>
    </row>
    <row r="43" spans="1:8" ht="15">
      <c r="A43" s="176" t="s">
        <v>338</v>
      </c>
      <c r="B43" s="299">
        <v>1073.3710108480363</v>
      </c>
      <c r="C43" s="299">
        <v>250.8725960148758</v>
      </c>
      <c r="D43" s="299">
        <v>822.4984148331605</v>
      </c>
      <c r="E43" s="299">
        <v>0</v>
      </c>
      <c r="F43" s="300">
        <f t="shared" si="6"/>
        <v>100</v>
      </c>
      <c r="G43" s="300">
        <f t="shared" si="7"/>
        <v>23.372402783327388</v>
      </c>
      <c r="H43" s="300">
        <f t="shared" si="8"/>
        <v>76.6275972166726</v>
      </c>
    </row>
    <row r="44" spans="1:8" ht="15">
      <c r="A44" s="176" t="s">
        <v>339</v>
      </c>
      <c r="B44" s="299">
        <v>337.1560932768962</v>
      </c>
      <c r="C44" s="299">
        <v>223.69184714004675</v>
      </c>
      <c r="D44" s="299">
        <v>0</v>
      </c>
      <c r="E44" s="299">
        <v>113.4642461368494</v>
      </c>
      <c r="F44" s="300">
        <f t="shared" si="6"/>
        <v>66.34667194234433</v>
      </c>
      <c r="G44" s="300">
        <f t="shared" si="7"/>
        <v>66.34667194234433</v>
      </c>
      <c r="H44" s="300">
        <f t="shared" si="8"/>
        <v>0</v>
      </c>
    </row>
    <row r="45" spans="1:8" ht="15">
      <c r="A45" s="176" t="s">
        <v>340</v>
      </c>
      <c r="B45" s="299">
        <v>1744.060744654058</v>
      </c>
      <c r="C45" s="299">
        <v>721.2692038262705</v>
      </c>
      <c r="D45" s="299">
        <v>598.8940134234812</v>
      </c>
      <c r="E45" s="299">
        <v>423.89752740430635</v>
      </c>
      <c r="F45" s="300">
        <f t="shared" si="6"/>
        <v>75.6947956827967</v>
      </c>
      <c r="G45" s="300">
        <f t="shared" si="7"/>
        <v>41.35573867120881</v>
      </c>
      <c r="H45" s="300">
        <f t="shared" si="8"/>
        <v>45.365149217771375</v>
      </c>
    </row>
    <row r="46" spans="1:8" ht="15">
      <c r="A46" s="176" t="s">
        <v>341</v>
      </c>
      <c r="B46" s="299">
        <v>4067.3042761442316</v>
      </c>
      <c r="C46" s="299">
        <v>3832.0310035864672</v>
      </c>
      <c r="D46" s="299">
        <v>235.27327255776436</v>
      </c>
      <c r="E46" s="299">
        <v>0</v>
      </c>
      <c r="F46" s="300">
        <f t="shared" si="6"/>
        <v>100</v>
      </c>
      <c r="G46" s="300">
        <f t="shared" si="7"/>
        <v>94.21549860585297</v>
      </c>
      <c r="H46" s="300">
        <f t="shared" si="8"/>
        <v>5.784501394147018</v>
      </c>
    </row>
    <row r="47" spans="1:8" ht="15">
      <c r="A47" s="176" t="s">
        <v>342</v>
      </c>
      <c r="B47" s="299">
        <v>783.4103162498749</v>
      </c>
      <c r="C47" s="299">
        <v>636.4744220447903</v>
      </c>
      <c r="D47" s="299">
        <v>146.9358942050845</v>
      </c>
      <c r="E47" s="299">
        <v>0</v>
      </c>
      <c r="F47" s="300">
        <f t="shared" si="6"/>
        <v>100</v>
      </c>
      <c r="G47" s="300">
        <f t="shared" si="7"/>
        <v>81.24406953070833</v>
      </c>
      <c r="H47" s="300">
        <f t="shared" si="8"/>
        <v>18.75593046929167</v>
      </c>
    </row>
    <row r="48" spans="1:8" ht="15">
      <c r="A48" s="176" t="s">
        <v>343</v>
      </c>
      <c r="B48" s="299">
        <v>6728.53844258016</v>
      </c>
      <c r="C48" s="299">
        <v>6154.779086942608</v>
      </c>
      <c r="D48" s="299">
        <v>447.17001202058316</v>
      </c>
      <c r="E48" s="299">
        <v>126.58934361696845</v>
      </c>
      <c r="F48" s="300">
        <f t="shared" si="6"/>
        <v>98.11862048946804</v>
      </c>
      <c r="G48" s="300">
        <f t="shared" si="7"/>
        <v>91.47274908906465</v>
      </c>
      <c r="H48" s="300">
        <f t="shared" si="8"/>
        <v>6.773302933989742</v>
      </c>
    </row>
    <row r="49" spans="1:8" ht="15">
      <c r="A49" s="176" t="s">
        <v>344</v>
      </c>
      <c r="B49" s="299">
        <v>536.2355972294856</v>
      </c>
      <c r="C49" s="299">
        <v>536.2355972294856</v>
      </c>
      <c r="D49" s="299">
        <v>0</v>
      </c>
      <c r="E49" s="299">
        <v>0</v>
      </c>
      <c r="F49" s="300">
        <f t="shared" si="6"/>
        <v>100</v>
      </c>
      <c r="G49" s="300">
        <f t="shared" si="7"/>
        <v>100</v>
      </c>
      <c r="H49" s="300">
        <f t="shared" si="8"/>
        <v>0</v>
      </c>
    </row>
    <row r="50" spans="1:8" ht="15">
      <c r="A50" s="176" t="s">
        <v>345</v>
      </c>
      <c r="B50" s="299">
        <v>1738.2499401666066</v>
      </c>
      <c r="C50" s="299">
        <v>1202.6257739909527</v>
      </c>
      <c r="D50" s="299">
        <v>0</v>
      </c>
      <c r="E50" s="299">
        <v>535.624166175654</v>
      </c>
      <c r="F50" s="300">
        <f t="shared" si="6"/>
        <v>69.18600980223157</v>
      </c>
      <c r="G50" s="300">
        <f t="shared" si="7"/>
        <v>69.18600980223157</v>
      </c>
      <c r="H50" s="300">
        <f t="shared" si="8"/>
        <v>0</v>
      </c>
    </row>
    <row r="51" spans="1:8" ht="15">
      <c r="A51" s="176" t="s">
        <v>346</v>
      </c>
      <c r="B51" s="299">
        <v>380.33303411710096</v>
      </c>
      <c r="C51" s="299">
        <v>0</v>
      </c>
      <c r="D51" s="299">
        <v>0</v>
      </c>
      <c r="E51" s="299">
        <v>380.33303411710096</v>
      </c>
      <c r="F51" s="300">
        <f t="shared" si="6"/>
        <v>0</v>
      </c>
      <c r="G51" s="300">
        <f t="shared" si="7"/>
        <v>0</v>
      </c>
      <c r="H51" s="301">
        <v>0</v>
      </c>
    </row>
    <row r="52" spans="1:8" ht="15">
      <c r="A52" s="176" t="s">
        <v>347</v>
      </c>
      <c r="B52" s="299">
        <v>21868.2960505684</v>
      </c>
      <c r="C52" s="299">
        <v>10981.989337790117</v>
      </c>
      <c r="D52" s="299">
        <v>1369.7411145243439</v>
      </c>
      <c r="E52" s="299">
        <v>9516.565598253937</v>
      </c>
      <c r="F52" s="300">
        <f t="shared" si="6"/>
        <v>56.482363434957314</v>
      </c>
      <c r="G52" s="300">
        <f t="shared" si="7"/>
        <v>50.21877018856563</v>
      </c>
      <c r="H52" s="300">
        <f t="shared" si="8"/>
        <v>11.089467340729431</v>
      </c>
    </row>
    <row r="53" spans="1:8" ht="15">
      <c r="A53" s="176" t="s">
        <v>348</v>
      </c>
      <c r="B53" s="299">
        <v>9733.860723622518</v>
      </c>
      <c r="C53" s="299">
        <v>4185.241029169919</v>
      </c>
      <c r="D53" s="299">
        <v>1328.552117911999</v>
      </c>
      <c r="E53" s="299">
        <v>4220.067576540601</v>
      </c>
      <c r="F53" s="300">
        <f t="shared" si="6"/>
        <v>56.64549045478765</v>
      </c>
      <c r="G53" s="300">
        <f t="shared" si="7"/>
        <v>42.99672193801798</v>
      </c>
      <c r="H53" s="300">
        <f t="shared" si="8"/>
        <v>24.09506636307372</v>
      </c>
    </row>
    <row r="54" spans="1:8" ht="7.5" customHeight="1">
      <c r="A54" s="10"/>
      <c r="B54" s="10"/>
      <c r="C54" s="10"/>
      <c r="D54" s="10"/>
      <c r="E54" s="10"/>
      <c r="F54" s="10"/>
      <c r="G54" s="10"/>
      <c r="H54" s="10"/>
    </row>
  </sheetData>
  <sheetProtection/>
  <printOptions/>
  <pageMargins left="0.7" right="0.7" top="0.75" bottom="0.75" header="0.3" footer="0.3"/>
  <pageSetup horizontalDpi="600" verticalDpi="600" orientation="landscape" scale="96" r:id="rId1"/>
  <rowBreaks count="1" manualBreakCount="1">
    <brk id="37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70C0"/>
  </sheetPr>
  <dimension ref="A1:J54"/>
  <sheetViews>
    <sheetView view="pageBreakPreview" zoomScaleSheetLayoutView="100" zoomScalePageLayoutView="0" workbookViewId="0" topLeftCell="A127">
      <selection activeCell="E6" sqref="E6"/>
    </sheetView>
  </sheetViews>
  <sheetFormatPr defaultColWidth="9.140625" defaultRowHeight="15"/>
  <cols>
    <col min="1" max="1" width="48.57421875" style="0" customWidth="1"/>
    <col min="2" max="2" width="11.7109375" style="0" customWidth="1"/>
    <col min="3" max="8" width="12.00390625" style="0" customWidth="1"/>
  </cols>
  <sheetData>
    <row r="1" ht="15.75">
      <c r="A1" s="87" t="s">
        <v>644</v>
      </c>
    </row>
    <row r="2" spans="1:8" ht="15">
      <c r="A2" s="36"/>
      <c r="B2" s="2"/>
      <c r="C2" s="2"/>
      <c r="D2" s="2"/>
      <c r="E2" s="2"/>
      <c r="F2" s="2"/>
      <c r="G2" s="2" t="s">
        <v>417</v>
      </c>
      <c r="H2" s="184" t="s">
        <v>418</v>
      </c>
    </row>
    <row r="3" spans="1:8" ht="15">
      <c r="A3" s="35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84" t="s">
        <v>419</v>
      </c>
      <c r="H3" s="184" t="s">
        <v>419</v>
      </c>
    </row>
    <row r="4" spans="1:8" ht="15">
      <c r="A4" t="s">
        <v>254</v>
      </c>
      <c r="B4" s="352">
        <v>602291</v>
      </c>
      <c r="C4" s="352">
        <v>334696</v>
      </c>
      <c r="D4" s="352">
        <v>267595</v>
      </c>
      <c r="E4" s="352">
        <v>355224</v>
      </c>
      <c r="F4" s="352">
        <v>247067</v>
      </c>
      <c r="G4" s="352">
        <v>570138</v>
      </c>
      <c r="H4" s="352">
        <v>32152</v>
      </c>
    </row>
    <row r="5" spans="2:8" ht="15">
      <c r="B5" s="352"/>
      <c r="C5" s="352"/>
      <c r="D5" s="352"/>
      <c r="E5" s="352"/>
      <c r="F5" s="352"/>
      <c r="G5" s="352"/>
      <c r="H5" s="352"/>
    </row>
    <row r="6" spans="1:8" ht="15">
      <c r="A6" s="78" t="s">
        <v>25</v>
      </c>
      <c r="B6" s="352">
        <v>130823</v>
      </c>
      <c r="C6" s="352">
        <v>62793</v>
      </c>
      <c r="D6" s="352">
        <v>68029</v>
      </c>
      <c r="E6" s="352">
        <v>15819</v>
      </c>
      <c r="F6" s="352">
        <v>115004</v>
      </c>
      <c r="G6" s="352">
        <v>122064</v>
      </c>
      <c r="H6" s="352">
        <v>8759</v>
      </c>
    </row>
    <row r="7" spans="1:8" ht="15">
      <c r="A7" t="s">
        <v>28</v>
      </c>
      <c r="B7" s="352">
        <v>4569</v>
      </c>
      <c r="C7" s="352">
        <v>4138</v>
      </c>
      <c r="D7" s="352">
        <v>431</v>
      </c>
      <c r="E7" s="352">
        <v>772</v>
      </c>
      <c r="F7" s="352">
        <v>3797</v>
      </c>
      <c r="G7" s="352">
        <v>4445</v>
      </c>
      <c r="H7" s="352">
        <v>124</v>
      </c>
    </row>
    <row r="8" spans="1:8" ht="15">
      <c r="A8" t="s">
        <v>26</v>
      </c>
      <c r="B8" s="352">
        <v>25419</v>
      </c>
      <c r="C8" s="352">
        <v>13370</v>
      </c>
      <c r="D8" s="352">
        <v>12049</v>
      </c>
      <c r="E8" s="352">
        <v>14259</v>
      </c>
      <c r="F8" s="352">
        <v>11160</v>
      </c>
      <c r="G8" s="352">
        <v>24512</v>
      </c>
      <c r="H8" s="352">
        <v>906</v>
      </c>
    </row>
    <row r="9" spans="1:8" ht="15">
      <c r="A9" t="s">
        <v>349</v>
      </c>
      <c r="B9" s="352">
        <v>3574</v>
      </c>
      <c r="C9" s="352">
        <v>3441</v>
      </c>
      <c r="D9" s="352">
        <v>133</v>
      </c>
      <c r="E9" s="352">
        <v>2487</v>
      </c>
      <c r="F9" s="352">
        <v>1087</v>
      </c>
      <c r="G9" s="352">
        <v>3353</v>
      </c>
      <c r="H9" s="352">
        <v>221</v>
      </c>
    </row>
    <row r="10" spans="1:8" ht="15">
      <c r="A10" t="s">
        <v>350</v>
      </c>
      <c r="B10" s="352">
        <v>1519</v>
      </c>
      <c r="C10" s="352">
        <v>1032</v>
      </c>
      <c r="D10" s="352">
        <v>487</v>
      </c>
      <c r="E10" s="352">
        <v>980</v>
      </c>
      <c r="F10" s="352">
        <v>539</v>
      </c>
      <c r="G10" s="352">
        <v>1519</v>
      </c>
      <c r="H10" s="352">
        <v>0</v>
      </c>
    </row>
    <row r="11" spans="1:8" ht="15">
      <c r="A11" t="s">
        <v>351</v>
      </c>
      <c r="B11" s="352">
        <v>54456</v>
      </c>
      <c r="C11" s="352">
        <v>46345</v>
      </c>
      <c r="D11" s="352">
        <v>8111</v>
      </c>
      <c r="E11" s="352">
        <v>28597</v>
      </c>
      <c r="F11" s="352">
        <v>25859</v>
      </c>
      <c r="G11" s="352">
        <v>52306</v>
      </c>
      <c r="H11" s="352">
        <v>2150</v>
      </c>
    </row>
    <row r="12" spans="1:8" ht="15">
      <c r="A12" t="s">
        <v>364</v>
      </c>
      <c r="B12" s="352">
        <v>91921</v>
      </c>
      <c r="C12" s="352">
        <v>45855</v>
      </c>
      <c r="D12" s="352">
        <v>46066</v>
      </c>
      <c r="E12" s="352">
        <v>61917</v>
      </c>
      <c r="F12" s="352">
        <v>30004</v>
      </c>
      <c r="G12" s="352">
        <v>85599</v>
      </c>
      <c r="H12" s="352">
        <v>6322</v>
      </c>
    </row>
    <row r="13" spans="1:8" ht="15">
      <c r="A13" t="s">
        <v>33</v>
      </c>
      <c r="B13" s="352">
        <v>26602</v>
      </c>
      <c r="C13" s="352">
        <v>25445</v>
      </c>
      <c r="D13" s="352">
        <v>1156</v>
      </c>
      <c r="E13" s="352">
        <v>19499</v>
      </c>
      <c r="F13" s="352">
        <v>7103</v>
      </c>
      <c r="G13" s="352">
        <v>23632</v>
      </c>
      <c r="H13" s="352">
        <v>2970</v>
      </c>
    </row>
    <row r="14" spans="1:8" ht="15">
      <c r="A14" t="s">
        <v>352</v>
      </c>
      <c r="B14" s="352">
        <v>12325</v>
      </c>
      <c r="C14" s="352">
        <v>6370</v>
      </c>
      <c r="D14" s="352">
        <v>5955</v>
      </c>
      <c r="E14" s="352">
        <v>10557</v>
      </c>
      <c r="F14" s="352">
        <v>1768</v>
      </c>
      <c r="G14" s="352">
        <v>11294</v>
      </c>
      <c r="H14" s="352">
        <v>1030</v>
      </c>
    </row>
    <row r="15" spans="1:8" ht="15">
      <c r="A15" t="s">
        <v>353</v>
      </c>
      <c r="B15" s="352">
        <v>4080</v>
      </c>
      <c r="C15" s="352">
        <v>2282</v>
      </c>
      <c r="D15" s="352">
        <v>1798</v>
      </c>
      <c r="E15" s="352">
        <v>2386</v>
      </c>
      <c r="F15" s="352">
        <v>1694</v>
      </c>
      <c r="G15" s="352">
        <v>4080</v>
      </c>
      <c r="H15" s="352">
        <v>0</v>
      </c>
    </row>
    <row r="16" spans="1:8" ht="15">
      <c r="A16" t="s">
        <v>354</v>
      </c>
      <c r="B16" s="352">
        <v>9475</v>
      </c>
      <c r="C16" s="352">
        <v>5029</v>
      </c>
      <c r="D16" s="352">
        <v>4447</v>
      </c>
      <c r="E16" s="352">
        <v>8021</v>
      </c>
      <c r="F16" s="352">
        <v>1454</v>
      </c>
      <c r="G16" s="352">
        <v>8771</v>
      </c>
      <c r="H16" s="352">
        <v>704</v>
      </c>
    </row>
    <row r="17" spans="1:8" ht="15">
      <c r="A17" t="s">
        <v>355</v>
      </c>
      <c r="B17" s="352">
        <v>902</v>
      </c>
      <c r="C17" s="352">
        <v>902</v>
      </c>
      <c r="D17" s="352">
        <v>0</v>
      </c>
      <c r="E17" s="352">
        <v>902</v>
      </c>
      <c r="F17" s="352">
        <v>0</v>
      </c>
      <c r="G17" s="352">
        <v>902</v>
      </c>
      <c r="H17" s="352">
        <v>0</v>
      </c>
    </row>
    <row r="18" spans="1:8" ht="15">
      <c r="A18" t="s">
        <v>503</v>
      </c>
      <c r="B18" s="352">
        <v>7317</v>
      </c>
      <c r="C18" s="352">
        <v>4640</v>
      </c>
      <c r="D18" s="352">
        <v>2677</v>
      </c>
      <c r="E18" s="352">
        <v>7181</v>
      </c>
      <c r="F18" s="352">
        <v>136</v>
      </c>
      <c r="G18" s="352">
        <v>6935</v>
      </c>
      <c r="H18" s="352">
        <v>382</v>
      </c>
    </row>
    <row r="19" spans="1:8" ht="15">
      <c r="A19" t="s">
        <v>356</v>
      </c>
      <c r="B19" s="352">
        <v>17320</v>
      </c>
      <c r="C19" s="352">
        <v>13328</v>
      </c>
      <c r="D19" s="352">
        <v>3992</v>
      </c>
      <c r="E19" s="352">
        <v>9834</v>
      </c>
      <c r="F19" s="352">
        <v>7486</v>
      </c>
      <c r="G19" s="352">
        <v>16335</v>
      </c>
      <c r="H19" s="352">
        <v>985</v>
      </c>
    </row>
    <row r="20" spans="1:8" ht="15">
      <c r="A20" t="s">
        <v>357</v>
      </c>
      <c r="B20" s="352">
        <v>14608</v>
      </c>
      <c r="C20" s="352">
        <v>12017</v>
      </c>
      <c r="D20" s="352">
        <v>2591</v>
      </c>
      <c r="E20" s="352">
        <v>11594</v>
      </c>
      <c r="F20" s="352">
        <v>3013</v>
      </c>
      <c r="G20" s="352">
        <v>13867</v>
      </c>
      <c r="H20" s="352">
        <v>741</v>
      </c>
    </row>
    <row r="21" spans="1:8" ht="15">
      <c r="A21" t="s">
        <v>358</v>
      </c>
      <c r="B21" s="352">
        <v>24677</v>
      </c>
      <c r="C21" s="352">
        <v>15395</v>
      </c>
      <c r="D21" s="352">
        <v>9282</v>
      </c>
      <c r="E21" s="352">
        <v>13764</v>
      </c>
      <c r="F21" s="352">
        <v>10913</v>
      </c>
      <c r="G21" s="352">
        <v>24003</v>
      </c>
      <c r="H21" s="352">
        <v>675</v>
      </c>
    </row>
    <row r="22" spans="1:8" ht="15">
      <c r="A22" t="s">
        <v>359</v>
      </c>
      <c r="B22" s="352">
        <v>17960</v>
      </c>
      <c r="C22" s="352">
        <v>11988</v>
      </c>
      <c r="D22" s="352">
        <v>5972</v>
      </c>
      <c r="E22" s="352">
        <v>14831</v>
      </c>
      <c r="F22" s="352">
        <v>3129</v>
      </c>
      <c r="G22" s="352">
        <v>16055</v>
      </c>
      <c r="H22" s="352">
        <v>1905</v>
      </c>
    </row>
    <row r="23" spans="1:8" ht="15">
      <c r="A23" t="s">
        <v>363</v>
      </c>
      <c r="B23" s="352">
        <v>923</v>
      </c>
      <c r="C23" s="352">
        <v>513</v>
      </c>
      <c r="D23" s="352">
        <v>410</v>
      </c>
      <c r="E23" s="352">
        <v>809</v>
      </c>
      <c r="F23" s="352">
        <v>114</v>
      </c>
      <c r="G23" s="352">
        <v>840</v>
      </c>
      <c r="H23" s="352">
        <v>83</v>
      </c>
    </row>
    <row r="24" spans="1:8" ht="15">
      <c r="A24" t="s">
        <v>362</v>
      </c>
      <c r="B24" s="352">
        <v>10735</v>
      </c>
      <c r="C24" s="352">
        <v>6091</v>
      </c>
      <c r="D24" s="352">
        <v>4643</v>
      </c>
      <c r="E24" s="352">
        <v>6320</v>
      </c>
      <c r="F24" s="352">
        <v>4415</v>
      </c>
      <c r="G24" s="352">
        <v>9770</v>
      </c>
      <c r="H24" s="352">
        <v>965</v>
      </c>
    </row>
    <row r="25" spans="1:8" ht="15">
      <c r="A25" t="s">
        <v>361</v>
      </c>
      <c r="B25" s="352">
        <v>141029</v>
      </c>
      <c r="C25" s="352">
        <v>52762</v>
      </c>
      <c r="D25" s="352">
        <v>88268</v>
      </c>
      <c r="E25" s="352">
        <v>122985</v>
      </c>
      <c r="F25" s="352">
        <v>18044</v>
      </c>
      <c r="G25" s="352">
        <v>138526</v>
      </c>
      <c r="H25" s="352">
        <v>2504</v>
      </c>
    </row>
    <row r="26" spans="1:8" ht="15">
      <c r="A26" t="s">
        <v>360</v>
      </c>
      <c r="B26" s="352">
        <v>2058</v>
      </c>
      <c r="C26" s="352">
        <v>960</v>
      </c>
      <c r="D26" s="352">
        <v>1098</v>
      </c>
      <c r="E26" s="352">
        <v>1711</v>
      </c>
      <c r="F26" s="352">
        <v>347</v>
      </c>
      <c r="G26" s="352">
        <v>1331</v>
      </c>
      <c r="H26" s="352">
        <v>726</v>
      </c>
    </row>
    <row r="27" spans="1:8" ht="11.25" customHeight="1">
      <c r="A27" s="36"/>
      <c r="B27" s="36"/>
      <c r="C27" s="36"/>
      <c r="D27" s="36"/>
      <c r="E27" s="36"/>
      <c r="F27" s="36"/>
      <c r="G27" s="36"/>
      <c r="H27" s="36"/>
    </row>
    <row r="32" spans="2:10" ht="15">
      <c r="B32" s="75"/>
      <c r="C32" s="75"/>
      <c r="D32" s="75"/>
      <c r="E32" s="75"/>
      <c r="F32" s="75"/>
      <c r="G32" s="75"/>
      <c r="H32" s="75"/>
      <c r="J32" s="75"/>
    </row>
    <row r="33" spans="2:10" ht="15">
      <c r="B33" s="75"/>
      <c r="C33" s="75"/>
      <c r="D33" s="75"/>
      <c r="E33" s="75"/>
      <c r="F33" s="75"/>
      <c r="G33" s="75"/>
      <c r="H33" s="75"/>
      <c r="J33" s="75"/>
    </row>
    <row r="34" spans="2:10" ht="15">
      <c r="B34" s="75"/>
      <c r="C34" s="75"/>
      <c r="F34" s="75"/>
      <c r="G34" s="75"/>
      <c r="J34" s="75"/>
    </row>
    <row r="35" spans="2:10" ht="15">
      <c r="B35" s="75"/>
      <c r="C35" s="75"/>
      <c r="D35" s="75"/>
      <c r="E35" s="75"/>
      <c r="F35" s="75"/>
      <c r="G35" s="75"/>
      <c r="J35" s="75"/>
    </row>
    <row r="36" spans="2:10" ht="15">
      <c r="B36" s="75"/>
      <c r="C36" s="75"/>
      <c r="G36" s="75"/>
      <c r="J36" s="75"/>
    </row>
    <row r="37" spans="2:10" ht="15">
      <c r="B37" s="75"/>
      <c r="C37" s="75"/>
      <c r="D37" s="75"/>
      <c r="E37" s="75"/>
      <c r="F37" s="75"/>
      <c r="G37" s="75"/>
      <c r="J37" s="75"/>
    </row>
    <row r="38" spans="2:10" ht="15">
      <c r="B38" s="75"/>
      <c r="C38" s="75"/>
      <c r="D38" s="75"/>
      <c r="E38" s="75"/>
      <c r="F38" s="75"/>
      <c r="G38" s="75"/>
      <c r="H38" s="75"/>
      <c r="J38" s="75"/>
    </row>
    <row r="39" spans="2:10" ht="15">
      <c r="B39" s="75"/>
      <c r="C39" s="75"/>
      <c r="D39" s="75"/>
      <c r="E39" s="75"/>
      <c r="F39" s="75"/>
      <c r="G39" s="75"/>
      <c r="H39" s="75"/>
      <c r="J39" s="75"/>
    </row>
    <row r="40" spans="2:10" ht="15">
      <c r="B40" s="75"/>
      <c r="C40" s="75"/>
      <c r="D40" s="75"/>
      <c r="E40" s="75"/>
      <c r="F40" s="75"/>
      <c r="G40" s="75"/>
      <c r="J40" s="75"/>
    </row>
    <row r="41" spans="2:10" ht="15">
      <c r="B41" s="75"/>
      <c r="C41" s="75"/>
      <c r="D41" s="75"/>
      <c r="E41" s="75"/>
      <c r="F41" s="75"/>
      <c r="G41" s="75"/>
      <c r="H41" s="75"/>
      <c r="J41" s="75"/>
    </row>
    <row r="42" spans="2:10" ht="15">
      <c r="B42" s="75"/>
      <c r="C42" s="75"/>
      <c r="D42" s="75"/>
      <c r="E42" s="75"/>
      <c r="G42" s="75"/>
      <c r="J42" s="75"/>
    </row>
    <row r="43" spans="2:7" ht="15">
      <c r="B43" s="75"/>
      <c r="C43" s="75"/>
      <c r="D43" s="75"/>
      <c r="E43" s="75"/>
      <c r="G43" s="75"/>
    </row>
    <row r="44" ht="15">
      <c r="J44" s="75"/>
    </row>
    <row r="45" spans="2:10" ht="15">
      <c r="B45" s="75"/>
      <c r="C45" s="75"/>
      <c r="D45" s="75"/>
      <c r="E45" s="75"/>
      <c r="G45" s="75"/>
      <c r="H45" s="75"/>
      <c r="J45" s="75"/>
    </row>
    <row r="46" spans="2:10" ht="15">
      <c r="B46" s="75"/>
      <c r="C46" s="75"/>
      <c r="D46" s="75"/>
      <c r="E46" s="75"/>
      <c r="F46" s="75"/>
      <c r="G46" s="75"/>
      <c r="J46" s="75"/>
    </row>
    <row r="47" spans="2:10" ht="15">
      <c r="B47" s="75"/>
      <c r="C47" s="75"/>
      <c r="D47" s="75"/>
      <c r="E47" s="75"/>
      <c r="F47" s="75"/>
      <c r="G47" s="75"/>
      <c r="H47" s="75"/>
      <c r="J47" s="75"/>
    </row>
    <row r="48" spans="2:10" ht="15">
      <c r="B48" s="75"/>
      <c r="C48" s="75"/>
      <c r="D48" s="75"/>
      <c r="E48" s="75"/>
      <c r="F48" s="75"/>
      <c r="G48" s="75"/>
      <c r="H48" s="75"/>
      <c r="J48" s="75"/>
    </row>
    <row r="49" spans="2:10" ht="15">
      <c r="B49" s="75"/>
      <c r="C49" s="75"/>
      <c r="D49" s="75"/>
      <c r="E49" s="75"/>
      <c r="F49" s="75"/>
      <c r="G49" s="75"/>
      <c r="J49" s="75"/>
    </row>
    <row r="50" spans="2:10" ht="15">
      <c r="B50" s="75"/>
      <c r="C50" s="75"/>
      <c r="E50" s="75"/>
      <c r="G50" s="75"/>
      <c r="J50" s="75"/>
    </row>
    <row r="51" spans="2:10" ht="15">
      <c r="B51" s="75"/>
      <c r="C51" s="75"/>
      <c r="D51" s="75"/>
      <c r="E51" s="75"/>
      <c r="F51" s="75"/>
      <c r="G51" s="75"/>
      <c r="H51" s="75"/>
      <c r="J51" s="75"/>
    </row>
    <row r="52" spans="2:10" ht="15">
      <c r="B52" s="75"/>
      <c r="C52" s="75"/>
      <c r="D52" s="75"/>
      <c r="E52" s="75"/>
      <c r="F52" s="75"/>
      <c r="G52" s="75"/>
      <c r="H52" s="75"/>
      <c r="J52" s="75"/>
    </row>
    <row r="53" spans="2:7" ht="15">
      <c r="B53" s="75"/>
      <c r="C53" s="75"/>
      <c r="D53" s="75"/>
      <c r="E53" s="75"/>
      <c r="G53" s="75"/>
    </row>
    <row r="54" ht="15">
      <c r="J54" s="75"/>
    </row>
  </sheetData>
  <sheetProtection/>
  <printOptions/>
  <pageMargins left="0.7" right="0.7" top="0.75" bottom="0.75" header="0.3" footer="0.3"/>
  <pageSetup horizontalDpi="600" verticalDpi="600" orientation="landscape" scale="93" r:id="rId1"/>
  <rowBreaks count="1" manualBreakCount="1"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E28" sqref="E28"/>
    </sheetView>
  </sheetViews>
  <sheetFormatPr defaultColWidth="11.421875" defaultRowHeight="15"/>
  <cols>
    <col min="1" max="1" width="12.00390625" style="1" customWidth="1"/>
    <col min="2" max="2" width="14.28125" style="1" bestFit="1" customWidth="1"/>
    <col min="3" max="6" width="13.28125" style="1" bestFit="1" customWidth="1"/>
    <col min="7" max="8" width="11.421875" style="1" customWidth="1"/>
    <col min="9" max="9" width="13.8515625" style="1" customWidth="1"/>
    <col min="10" max="16384" width="11.421875" style="1" customWidth="1"/>
  </cols>
  <sheetData>
    <row r="1" spans="1:8" ht="15">
      <c r="A1" s="67" t="s">
        <v>565</v>
      </c>
      <c r="G1" s="8"/>
      <c r="H1" s="8"/>
    </row>
    <row r="2" spans="1:8" ht="15">
      <c r="A2" s="43"/>
      <c r="B2" s="35" t="s">
        <v>9</v>
      </c>
      <c r="C2" s="35" t="s">
        <v>49</v>
      </c>
      <c r="D2" s="35" t="s">
        <v>50</v>
      </c>
      <c r="E2" s="35" t="s">
        <v>52</v>
      </c>
      <c r="F2" s="35" t="s">
        <v>51</v>
      </c>
      <c r="G2" s="38"/>
      <c r="H2" s="38"/>
    </row>
    <row r="3" spans="1:8" ht="15">
      <c r="A3" s="43"/>
      <c r="B3" s="35"/>
      <c r="C3" s="35"/>
      <c r="D3" s="35"/>
      <c r="E3" s="35"/>
      <c r="F3" s="35"/>
      <c r="G3" s="38"/>
      <c r="H3" s="38"/>
    </row>
    <row r="4" spans="1:8" ht="15">
      <c r="A4" s="110"/>
      <c r="B4" s="35"/>
      <c r="C4" s="35"/>
      <c r="D4" s="35"/>
      <c r="E4" s="35"/>
      <c r="F4" s="35"/>
      <c r="G4" s="38"/>
      <c r="H4" s="38"/>
    </row>
    <row r="5" spans="1:8" ht="15">
      <c r="A5" s="339" t="s">
        <v>665</v>
      </c>
      <c r="B5" s="251">
        <v>11560049</v>
      </c>
      <c r="C5" s="251">
        <v>5560559</v>
      </c>
      <c r="D5" s="251">
        <v>5999490</v>
      </c>
      <c r="E5" s="251">
        <v>2391152</v>
      </c>
      <c r="F5" s="251">
        <v>9168897</v>
      </c>
      <c r="G5" s="123"/>
      <c r="H5" s="123"/>
    </row>
    <row r="6" spans="1:8" ht="11.25" customHeight="1">
      <c r="A6" s="339"/>
      <c r="B6" s="273"/>
      <c r="C6" s="273"/>
      <c r="D6" s="273"/>
      <c r="E6" s="273"/>
      <c r="F6" s="273"/>
      <c r="G6" s="8"/>
      <c r="H6" s="8"/>
    </row>
    <row r="7" spans="1:8" ht="15">
      <c r="A7" s="340" t="s">
        <v>666</v>
      </c>
      <c r="B7" s="14">
        <v>1594531</v>
      </c>
      <c r="C7" s="14">
        <v>813156</v>
      </c>
      <c r="D7" s="14">
        <v>781375</v>
      </c>
      <c r="E7" s="14">
        <v>295041</v>
      </c>
      <c r="F7" s="14">
        <v>1299490</v>
      </c>
      <c r="G7" s="123"/>
      <c r="H7" s="123"/>
    </row>
    <row r="8" spans="1:8" ht="15">
      <c r="A8" s="340" t="s">
        <v>667</v>
      </c>
      <c r="B8" s="14">
        <v>1485381</v>
      </c>
      <c r="C8" s="14">
        <v>750958</v>
      </c>
      <c r="D8" s="14">
        <v>734423</v>
      </c>
      <c r="E8" s="14">
        <v>233260</v>
      </c>
      <c r="F8" s="14">
        <v>1252121</v>
      </c>
      <c r="G8" s="123"/>
      <c r="H8" s="123"/>
    </row>
    <row r="9" spans="1:8" ht="15">
      <c r="A9" s="340" t="s">
        <v>668</v>
      </c>
      <c r="B9" s="14">
        <v>1542190</v>
      </c>
      <c r="C9" s="14">
        <v>750389</v>
      </c>
      <c r="D9" s="14">
        <v>791801</v>
      </c>
      <c r="E9" s="14">
        <v>239879</v>
      </c>
      <c r="F9" s="14">
        <v>1302311</v>
      </c>
      <c r="G9" s="123"/>
      <c r="H9" s="123"/>
    </row>
    <row r="10" spans="1:8" ht="15">
      <c r="A10" s="340" t="s">
        <v>669</v>
      </c>
      <c r="B10" s="14">
        <v>1206770</v>
      </c>
      <c r="C10" s="14">
        <v>580611</v>
      </c>
      <c r="D10" s="14">
        <v>626159</v>
      </c>
      <c r="E10" s="14">
        <v>289356</v>
      </c>
      <c r="F10" s="14">
        <v>917414</v>
      </c>
      <c r="G10" s="123"/>
      <c r="H10" s="123"/>
    </row>
    <row r="11" spans="1:8" ht="15">
      <c r="A11" s="340" t="s">
        <v>182</v>
      </c>
      <c r="B11" s="14">
        <v>1044703</v>
      </c>
      <c r="C11" s="14">
        <v>503533</v>
      </c>
      <c r="D11" s="14">
        <v>541170</v>
      </c>
      <c r="E11" s="14">
        <v>305167</v>
      </c>
      <c r="F11" s="14">
        <v>739536</v>
      </c>
      <c r="G11" s="123"/>
      <c r="H11" s="123"/>
    </row>
    <row r="12" spans="1:8" ht="15">
      <c r="A12" s="340" t="s">
        <v>670</v>
      </c>
      <c r="B12" s="14">
        <v>938739</v>
      </c>
      <c r="C12" s="14">
        <v>445930</v>
      </c>
      <c r="D12" s="14">
        <v>492809</v>
      </c>
      <c r="E12" s="14">
        <v>267490</v>
      </c>
      <c r="F12" s="14">
        <v>671250</v>
      </c>
      <c r="G12" s="123"/>
      <c r="H12" s="123"/>
    </row>
    <row r="13" spans="1:8" ht="15">
      <c r="A13" s="340" t="s">
        <v>671</v>
      </c>
      <c r="B13" s="14">
        <v>872342</v>
      </c>
      <c r="C13" s="14">
        <v>426321</v>
      </c>
      <c r="D13" s="14">
        <v>446021</v>
      </c>
      <c r="E13" s="14">
        <v>213039</v>
      </c>
      <c r="F13" s="14">
        <v>659303</v>
      </c>
      <c r="G13" s="123"/>
      <c r="H13" s="123"/>
    </row>
    <row r="14" spans="1:8" ht="15">
      <c r="A14" s="340" t="s">
        <v>672</v>
      </c>
      <c r="B14" s="14">
        <v>690124</v>
      </c>
      <c r="C14" s="14">
        <v>336545</v>
      </c>
      <c r="D14" s="14">
        <v>353579</v>
      </c>
      <c r="E14" s="14">
        <v>161756</v>
      </c>
      <c r="F14" s="14">
        <v>528368</v>
      </c>
      <c r="G14" s="123"/>
      <c r="H14" s="123"/>
    </row>
    <row r="15" spans="1:8" ht="15">
      <c r="A15" s="340" t="s">
        <v>673</v>
      </c>
      <c r="B15" s="14">
        <v>458021</v>
      </c>
      <c r="C15" s="14">
        <v>200914</v>
      </c>
      <c r="D15" s="14">
        <v>257107</v>
      </c>
      <c r="E15" s="14">
        <v>115872</v>
      </c>
      <c r="F15" s="14">
        <v>342149</v>
      </c>
      <c r="G15" s="123"/>
      <c r="H15" s="123"/>
    </row>
    <row r="16" spans="1:8" ht="16.5" customHeight="1">
      <c r="A16" s="340" t="s">
        <v>674</v>
      </c>
      <c r="B16" s="14">
        <v>403122</v>
      </c>
      <c r="C16" s="14">
        <v>176398</v>
      </c>
      <c r="D16" s="14">
        <v>226724</v>
      </c>
      <c r="E16" s="14">
        <v>80100</v>
      </c>
      <c r="F16" s="14">
        <v>323022</v>
      </c>
      <c r="G16" s="123"/>
      <c r="H16" s="123"/>
    </row>
    <row r="17" spans="1:8" ht="15">
      <c r="A17" s="340" t="s">
        <v>675</v>
      </c>
      <c r="B17" s="14">
        <v>336519</v>
      </c>
      <c r="C17" s="14">
        <v>152980</v>
      </c>
      <c r="D17" s="14">
        <v>183539</v>
      </c>
      <c r="E17" s="14">
        <v>57363</v>
      </c>
      <c r="F17" s="14">
        <v>279157</v>
      </c>
      <c r="G17" s="123"/>
      <c r="H17" s="123"/>
    </row>
    <row r="18" spans="1:8" ht="15">
      <c r="A18" s="340" t="s">
        <v>676</v>
      </c>
      <c r="B18" s="14">
        <v>325305</v>
      </c>
      <c r="C18" s="14">
        <v>146571</v>
      </c>
      <c r="D18" s="14">
        <v>178734</v>
      </c>
      <c r="E18" s="14">
        <v>48927</v>
      </c>
      <c r="F18" s="14">
        <v>276379</v>
      </c>
      <c r="G18" s="123"/>
      <c r="H18" s="123"/>
    </row>
    <row r="19" spans="1:8" ht="15">
      <c r="A19" s="340" t="s">
        <v>677</v>
      </c>
      <c r="B19" s="14">
        <v>230825</v>
      </c>
      <c r="C19" s="14">
        <v>103720</v>
      </c>
      <c r="D19" s="14">
        <v>127105</v>
      </c>
      <c r="E19" s="14">
        <v>30781</v>
      </c>
      <c r="F19" s="14">
        <v>200044</v>
      </c>
      <c r="G19" s="123"/>
      <c r="H19" s="123"/>
    </row>
    <row r="20" spans="1:8" ht="15">
      <c r="A20" s="340" t="s">
        <v>678</v>
      </c>
      <c r="B20" s="14">
        <v>145861</v>
      </c>
      <c r="C20" s="14">
        <v>63270</v>
      </c>
      <c r="D20" s="14">
        <v>82591</v>
      </c>
      <c r="E20" s="14">
        <v>17562</v>
      </c>
      <c r="F20" s="14">
        <v>128299</v>
      </c>
      <c r="G20" s="123"/>
      <c r="H20" s="123"/>
    </row>
    <row r="21" spans="1:8" ht="15">
      <c r="A21" s="340" t="s">
        <v>679</v>
      </c>
      <c r="B21" s="14">
        <v>100825</v>
      </c>
      <c r="C21" s="14">
        <v>43422</v>
      </c>
      <c r="D21" s="14">
        <v>57403</v>
      </c>
      <c r="E21" s="14">
        <v>11090</v>
      </c>
      <c r="F21" s="14">
        <v>89734</v>
      </c>
      <c r="G21" s="123"/>
      <c r="H21" s="123"/>
    </row>
    <row r="22" spans="1:8" ht="15">
      <c r="A22" s="340" t="s">
        <v>680</v>
      </c>
      <c r="B22" s="14">
        <v>184789</v>
      </c>
      <c r="C22" s="14">
        <v>65841</v>
      </c>
      <c r="D22" s="14">
        <v>118948</v>
      </c>
      <c r="E22" s="14">
        <v>24469</v>
      </c>
      <c r="F22" s="14">
        <v>160320</v>
      </c>
      <c r="G22" s="123"/>
      <c r="H22" s="123"/>
    </row>
    <row r="23" spans="1:8" ht="3.75" customHeight="1">
      <c r="A23" s="10"/>
      <c r="B23" s="10"/>
      <c r="C23" s="10"/>
      <c r="D23" s="10"/>
      <c r="E23" s="10"/>
      <c r="F23" s="10"/>
      <c r="G23" s="10"/>
      <c r="H23" s="10"/>
    </row>
    <row r="24" spans="1:8" ht="15">
      <c r="A24" s="156" t="s">
        <v>622</v>
      </c>
      <c r="B24"/>
      <c r="C24"/>
      <c r="D24"/>
      <c r="E24"/>
      <c r="F24"/>
      <c r="G24"/>
      <c r="H24"/>
    </row>
    <row r="25" spans="1:8" ht="15" customHeight="1">
      <c r="A25" s="415" t="s">
        <v>434</v>
      </c>
      <c r="B25" s="415" t="s">
        <v>435</v>
      </c>
      <c r="C25" s="415" t="s">
        <v>436</v>
      </c>
      <c r="D25" s="415"/>
      <c r="E25" s="416" t="s">
        <v>79</v>
      </c>
      <c r="F25" s="416"/>
      <c r="G25" s="418" t="s">
        <v>437</v>
      </c>
      <c r="H25" s="419" t="s">
        <v>438</v>
      </c>
    </row>
    <row r="26" spans="1:8" ht="15">
      <c r="A26" s="415"/>
      <c r="B26" s="415"/>
      <c r="C26" s="415"/>
      <c r="D26" s="415"/>
      <c r="E26" s="417"/>
      <c r="F26" s="416"/>
      <c r="G26" s="418"/>
      <c r="H26" s="419"/>
    </row>
    <row r="27" spans="1:8" ht="15">
      <c r="A27" s="415"/>
      <c r="B27" s="415"/>
      <c r="C27" s="122" t="s">
        <v>367</v>
      </c>
      <c r="D27" s="122" t="s">
        <v>368</v>
      </c>
      <c r="E27" s="122" t="s">
        <v>369</v>
      </c>
      <c r="F27" s="122" t="s">
        <v>370</v>
      </c>
      <c r="G27" s="418"/>
      <c r="H27" s="419"/>
    </row>
    <row r="28" spans="1:8" ht="15">
      <c r="A28" s="37"/>
      <c r="B28" s="121">
        <v>2633721</v>
      </c>
      <c r="C28" s="121">
        <v>1944254</v>
      </c>
      <c r="D28" s="121">
        <v>689467</v>
      </c>
      <c r="E28" s="121">
        <v>586137</v>
      </c>
      <c r="F28" s="121">
        <v>2072180</v>
      </c>
      <c r="G28" s="244">
        <v>1442892</v>
      </c>
      <c r="H28" s="244">
        <v>1215426</v>
      </c>
    </row>
    <row r="29" spans="1:8" ht="15">
      <c r="A29" s="37"/>
      <c r="B29" s="121"/>
      <c r="C29" s="121"/>
      <c r="D29" s="121"/>
      <c r="E29" s="121"/>
      <c r="F29" s="121"/>
      <c r="G29" s="121"/>
      <c r="H29" s="121"/>
    </row>
    <row r="30" spans="1:8" ht="13.5" customHeight="1">
      <c r="A30" s="37">
        <v>1</v>
      </c>
      <c r="B30" s="244">
        <v>227289</v>
      </c>
      <c r="C30" s="244">
        <v>141769</v>
      </c>
      <c r="D30" s="244">
        <v>85520</v>
      </c>
      <c r="E30" s="252">
        <v>75397</v>
      </c>
      <c r="F30" s="252">
        <v>151892</v>
      </c>
      <c r="G30" s="244">
        <v>86617</v>
      </c>
      <c r="H30" s="244">
        <v>140672</v>
      </c>
    </row>
    <row r="31" spans="1:8" ht="15">
      <c r="A31" s="37">
        <v>2</v>
      </c>
      <c r="B31" s="244">
        <v>306710</v>
      </c>
      <c r="C31" s="244">
        <v>148297</v>
      </c>
      <c r="D31" s="244">
        <v>158413</v>
      </c>
      <c r="E31" s="252">
        <v>75573</v>
      </c>
      <c r="F31" s="252">
        <v>231137</v>
      </c>
      <c r="G31" s="244">
        <v>159188</v>
      </c>
      <c r="H31" s="244">
        <v>147126</v>
      </c>
    </row>
    <row r="32" spans="1:8" ht="15">
      <c r="A32" s="37">
        <v>3</v>
      </c>
      <c r="B32" s="244">
        <v>441331</v>
      </c>
      <c r="C32" s="244">
        <v>294284</v>
      </c>
      <c r="D32" s="244">
        <v>147047</v>
      </c>
      <c r="E32" s="252">
        <v>82096</v>
      </c>
      <c r="F32" s="252">
        <v>359235</v>
      </c>
      <c r="G32" s="244">
        <v>256133</v>
      </c>
      <c r="H32" s="244">
        <v>185197</v>
      </c>
    </row>
    <row r="33" spans="1:8" ht="15">
      <c r="A33" s="37">
        <v>4</v>
      </c>
      <c r="B33" s="244">
        <v>478249</v>
      </c>
      <c r="C33" s="244">
        <v>355037</v>
      </c>
      <c r="D33" s="244">
        <v>123212</v>
      </c>
      <c r="E33" s="252">
        <v>85689</v>
      </c>
      <c r="F33" s="252">
        <v>392560</v>
      </c>
      <c r="G33" s="244">
        <v>299488</v>
      </c>
      <c r="H33" s="244">
        <v>178761</v>
      </c>
    </row>
    <row r="34" spans="1:8" ht="15">
      <c r="A34" s="37">
        <v>5</v>
      </c>
      <c r="B34" s="244">
        <v>417642</v>
      </c>
      <c r="C34" s="244">
        <v>335421</v>
      </c>
      <c r="D34" s="244">
        <v>82221</v>
      </c>
      <c r="E34" s="252">
        <v>75156</v>
      </c>
      <c r="F34" s="252">
        <v>342486</v>
      </c>
      <c r="G34" s="244">
        <v>266814</v>
      </c>
      <c r="H34" s="244">
        <v>150829</v>
      </c>
    </row>
    <row r="35" spans="1:8" ht="15">
      <c r="A35" s="37">
        <v>6</v>
      </c>
      <c r="B35" s="244">
        <v>338200</v>
      </c>
      <c r="C35" s="244">
        <v>289239</v>
      </c>
      <c r="D35" s="244">
        <v>48961</v>
      </c>
      <c r="E35" s="252">
        <v>64302</v>
      </c>
      <c r="F35" s="252">
        <v>273898</v>
      </c>
      <c r="G35" s="244">
        <v>219381</v>
      </c>
      <c r="H35" s="244">
        <v>118820</v>
      </c>
    </row>
    <row r="36" spans="1:8" ht="15">
      <c r="A36" s="37">
        <v>7</v>
      </c>
      <c r="B36" s="244">
        <v>211401</v>
      </c>
      <c r="C36" s="244">
        <v>185667</v>
      </c>
      <c r="D36" s="244">
        <v>25734</v>
      </c>
      <c r="E36" s="252">
        <v>41563</v>
      </c>
      <c r="F36" s="252">
        <v>169839</v>
      </c>
      <c r="G36" s="244">
        <v>134939</v>
      </c>
      <c r="H36" s="244">
        <v>76462</v>
      </c>
    </row>
    <row r="37" spans="1:8" ht="15">
      <c r="A37" s="37">
        <v>8</v>
      </c>
      <c r="B37" s="244">
        <v>111160</v>
      </c>
      <c r="C37" s="244">
        <v>103131</v>
      </c>
      <c r="D37" s="244">
        <v>8029</v>
      </c>
      <c r="E37" s="252">
        <v>25566</v>
      </c>
      <c r="F37" s="252">
        <v>85594</v>
      </c>
      <c r="G37" s="244">
        <v>65529</v>
      </c>
      <c r="H37" s="244">
        <v>45632</v>
      </c>
    </row>
    <row r="38" spans="1:8" ht="15">
      <c r="A38" s="37">
        <v>9</v>
      </c>
      <c r="B38" s="244">
        <v>55420</v>
      </c>
      <c r="C38" s="244">
        <v>50473</v>
      </c>
      <c r="D38" s="244">
        <v>4947</v>
      </c>
      <c r="E38" s="252">
        <v>14220</v>
      </c>
      <c r="F38" s="252">
        <v>41199</v>
      </c>
      <c r="G38" s="244">
        <v>33935</v>
      </c>
      <c r="H38" s="244">
        <v>21484</v>
      </c>
    </row>
    <row r="39" spans="1:8" ht="15">
      <c r="A39" s="155" t="s">
        <v>439</v>
      </c>
      <c r="B39" s="244">
        <v>46319</v>
      </c>
      <c r="C39" s="244">
        <v>40936</v>
      </c>
      <c r="D39" s="244">
        <v>5383</v>
      </c>
      <c r="E39" s="252">
        <v>17125</v>
      </c>
      <c r="F39" s="252">
        <v>29194</v>
      </c>
      <c r="G39" s="244">
        <v>20136</v>
      </c>
      <c r="H39" s="244">
        <v>26183</v>
      </c>
    </row>
    <row r="40" spans="1:8" ht="9" customHeight="1">
      <c r="A40" s="182"/>
      <c r="B40" s="182"/>
      <c r="C40" s="182"/>
      <c r="D40" s="182"/>
      <c r="E40" s="182"/>
      <c r="F40" s="182"/>
      <c r="G40" s="182"/>
      <c r="H40" s="182"/>
    </row>
    <row r="41" ht="14.25" customHeight="1"/>
    <row r="44" ht="15.75" customHeight="1"/>
    <row r="45" ht="15.75" customHeight="1"/>
    <row r="48" ht="15.75" customHeight="1"/>
  </sheetData>
  <sheetProtection/>
  <mergeCells count="6">
    <mergeCell ref="C25:D26"/>
    <mergeCell ref="E25:F26"/>
    <mergeCell ref="G25:G27"/>
    <mergeCell ref="H25:H27"/>
    <mergeCell ref="A25:A27"/>
    <mergeCell ref="B25:B27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70C0"/>
  </sheetPr>
  <dimension ref="A1:K38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50.421875" style="0" customWidth="1"/>
    <col min="2" max="6" width="11.7109375" style="0" customWidth="1"/>
    <col min="7" max="7" width="13.7109375" style="0" bestFit="1" customWidth="1"/>
    <col min="8" max="8" width="15.00390625" style="0" bestFit="1" customWidth="1"/>
  </cols>
  <sheetData>
    <row r="1" ht="15.75">
      <c r="A1" s="87" t="s">
        <v>581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9" ht="15">
      <c r="A5" t="s">
        <v>255</v>
      </c>
      <c r="B5" s="380">
        <v>1103017</v>
      </c>
      <c r="C5" s="380">
        <v>553829</v>
      </c>
      <c r="D5" s="380">
        <v>549188</v>
      </c>
      <c r="E5" s="380">
        <v>823990</v>
      </c>
      <c r="F5" s="380">
        <v>279027</v>
      </c>
      <c r="G5" s="380">
        <v>172852</v>
      </c>
      <c r="H5" s="380">
        <v>930165</v>
      </c>
      <c r="I5" s="380"/>
    </row>
    <row r="6" spans="2:8" ht="6.75" customHeight="1">
      <c r="B6" s="350"/>
      <c r="C6" s="350"/>
      <c r="D6" s="350"/>
      <c r="E6" s="350"/>
      <c r="F6" s="350"/>
      <c r="G6" s="350"/>
      <c r="H6" s="350"/>
    </row>
    <row r="7" spans="1:10" ht="15">
      <c r="A7" t="s">
        <v>256</v>
      </c>
      <c r="B7" s="350">
        <f>+B8+B9</f>
        <v>723658</v>
      </c>
      <c r="C7" s="350">
        <f aca="true" t="shared" si="0" ref="C7:H7">+C8+C9</f>
        <v>406301</v>
      </c>
      <c r="D7" s="350">
        <f t="shared" si="0"/>
        <v>317356</v>
      </c>
      <c r="E7" s="350">
        <f t="shared" si="0"/>
        <v>561754</v>
      </c>
      <c r="F7" s="350">
        <f t="shared" si="0"/>
        <v>161904</v>
      </c>
      <c r="G7" s="350">
        <f t="shared" si="0"/>
        <v>88475</v>
      </c>
      <c r="H7" s="350">
        <f t="shared" si="0"/>
        <v>635182</v>
      </c>
      <c r="J7" s="378"/>
    </row>
    <row r="8" spans="1:8" ht="15">
      <c r="A8" t="s">
        <v>212</v>
      </c>
      <c r="B8" s="379">
        <v>588071</v>
      </c>
      <c r="C8" s="379">
        <v>340902</v>
      </c>
      <c r="D8" s="379">
        <v>247168</v>
      </c>
      <c r="E8" s="379">
        <v>453957</v>
      </c>
      <c r="F8" s="379">
        <v>134114</v>
      </c>
      <c r="G8" s="379">
        <v>67781</v>
      </c>
      <c r="H8" s="379">
        <v>520289</v>
      </c>
    </row>
    <row r="9" spans="1:11" ht="15">
      <c r="A9" t="s">
        <v>504</v>
      </c>
      <c r="B9" s="379">
        <v>135587</v>
      </c>
      <c r="C9" s="379">
        <v>65399</v>
      </c>
      <c r="D9" s="379">
        <v>70188</v>
      </c>
      <c r="E9" s="379">
        <v>107797</v>
      </c>
      <c r="F9" s="379">
        <v>27790</v>
      </c>
      <c r="G9" s="379">
        <v>20694</v>
      </c>
      <c r="H9" s="379">
        <v>114893</v>
      </c>
      <c r="K9" s="378"/>
    </row>
    <row r="10" spans="1:8" ht="15">
      <c r="A10" t="s">
        <v>505</v>
      </c>
      <c r="B10" s="379">
        <v>379359</v>
      </c>
      <c r="C10" s="379">
        <v>147528</v>
      </c>
      <c r="D10" s="379">
        <v>231832</v>
      </c>
      <c r="E10" s="379">
        <v>262236</v>
      </c>
      <c r="F10" s="379">
        <v>117123</v>
      </c>
      <c r="G10" s="379">
        <v>84376</v>
      </c>
      <c r="H10" s="379">
        <v>294984</v>
      </c>
    </row>
    <row r="11" spans="1:8" ht="7.5" customHeight="1">
      <c r="A11" s="77"/>
      <c r="B11" s="287"/>
      <c r="C11" s="287"/>
      <c r="D11" s="287"/>
      <c r="E11" s="287"/>
      <c r="F11" s="287"/>
      <c r="G11" s="287"/>
      <c r="H11" s="287"/>
    </row>
    <row r="12" spans="1:8" ht="15">
      <c r="A12" t="s">
        <v>258</v>
      </c>
      <c r="B12" s="381">
        <v>408581</v>
      </c>
      <c r="C12" s="381">
        <v>179059</v>
      </c>
      <c r="D12" s="381">
        <v>229521</v>
      </c>
      <c r="E12" s="381">
        <v>270550</v>
      </c>
      <c r="F12" s="381">
        <v>138030</v>
      </c>
      <c r="G12" s="381">
        <v>106004</v>
      </c>
      <c r="H12" s="381">
        <v>302577</v>
      </c>
    </row>
    <row r="13" spans="1:8" ht="15">
      <c r="A13" t="s">
        <v>213</v>
      </c>
      <c r="B13" s="381">
        <v>135587</v>
      </c>
      <c r="C13" s="381">
        <v>65399</v>
      </c>
      <c r="D13" s="381">
        <v>70188</v>
      </c>
      <c r="E13" s="381">
        <v>107797</v>
      </c>
      <c r="F13" s="381">
        <v>27790</v>
      </c>
      <c r="G13" s="381">
        <v>20694</v>
      </c>
      <c r="H13" s="381">
        <v>114893</v>
      </c>
    </row>
    <row r="14" spans="1:8" ht="15">
      <c r="A14" t="s">
        <v>214</v>
      </c>
      <c r="B14" s="381">
        <v>97468</v>
      </c>
      <c r="C14" s="381">
        <v>53693</v>
      </c>
      <c r="D14" s="381">
        <v>43775</v>
      </c>
      <c r="E14" s="381">
        <v>50280</v>
      </c>
      <c r="F14" s="381">
        <v>47188</v>
      </c>
      <c r="G14" s="381">
        <v>29924</v>
      </c>
      <c r="H14" s="381">
        <v>67544</v>
      </c>
    </row>
    <row r="15" spans="1:8" ht="15">
      <c r="A15" t="s">
        <v>215</v>
      </c>
      <c r="B15" s="381">
        <v>175525</v>
      </c>
      <c r="C15" s="381">
        <v>59967</v>
      </c>
      <c r="D15" s="381">
        <v>115558</v>
      </c>
      <c r="E15" s="381">
        <v>112473</v>
      </c>
      <c r="F15" s="381">
        <v>63053</v>
      </c>
      <c r="G15" s="381">
        <v>55385</v>
      </c>
      <c r="H15" s="381">
        <v>120141</v>
      </c>
    </row>
    <row r="16" spans="1:8" ht="6.75" customHeight="1">
      <c r="A16" s="77"/>
      <c r="B16" s="140"/>
      <c r="C16" s="140"/>
      <c r="D16" s="140"/>
      <c r="E16" s="140"/>
      <c r="F16" s="140"/>
      <c r="G16" s="140"/>
      <c r="H16" s="140"/>
    </row>
    <row r="17" spans="1:8" ht="15">
      <c r="A17" s="105" t="s">
        <v>259</v>
      </c>
      <c r="B17" s="138">
        <f>+B7/B5*100</f>
        <v>65.60714839390508</v>
      </c>
      <c r="C17" s="138">
        <f aca="true" t="shared" si="1" ref="C17:H17">+C7/C5*100</f>
        <v>73.36217496736357</v>
      </c>
      <c r="D17" s="138">
        <f t="shared" si="1"/>
        <v>57.786404655600634</v>
      </c>
      <c r="E17" s="138">
        <f t="shared" si="1"/>
        <v>68.17485649097684</v>
      </c>
      <c r="F17" s="138">
        <f t="shared" si="1"/>
        <v>58.02449225343784</v>
      </c>
      <c r="G17" s="138">
        <f t="shared" si="1"/>
        <v>51.18540716913892</v>
      </c>
      <c r="H17" s="138">
        <f t="shared" si="1"/>
        <v>68.28702434514307</v>
      </c>
    </row>
    <row r="18" spans="1:8" ht="15">
      <c r="A18" t="s">
        <v>260</v>
      </c>
      <c r="B18" s="138">
        <f>+B8/B5*100</f>
        <v>53.31477212046596</v>
      </c>
      <c r="C18" s="138">
        <f aca="true" t="shared" si="2" ref="C18:H18">+C8/C5*100</f>
        <v>61.55365645352627</v>
      </c>
      <c r="D18" s="138">
        <f t="shared" si="2"/>
        <v>45.00608170608243</v>
      </c>
      <c r="E18" s="138">
        <f t="shared" si="2"/>
        <v>55.09253753079527</v>
      </c>
      <c r="F18" s="138">
        <f t="shared" si="2"/>
        <v>48.06488260992664</v>
      </c>
      <c r="G18" s="138">
        <f t="shared" si="2"/>
        <v>39.21331543748409</v>
      </c>
      <c r="H18" s="138">
        <f t="shared" si="2"/>
        <v>55.93512978880091</v>
      </c>
    </row>
    <row r="19" spans="1:8" ht="7.5" customHeight="1">
      <c r="A19" s="77"/>
      <c r="B19" s="304"/>
      <c r="C19" s="304"/>
      <c r="D19" s="304"/>
      <c r="E19" s="304"/>
      <c r="F19" s="304"/>
      <c r="G19" s="304"/>
      <c r="H19" s="304"/>
    </row>
    <row r="20" spans="1:8" ht="15">
      <c r="A20" t="s">
        <v>261</v>
      </c>
      <c r="B20" s="138">
        <f>+B9/B7*100</f>
        <v>18.73633677787021</v>
      </c>
      <c r="C20" s="138">
        <f aca="true" t="shared" si="3" ref="C20:H20">+C9/C7*100</f>
        <v>16.09619469309699</v>
      </c>
      <c r="D20" s="138">
        <f t="shared" si="3"/>
        <v>22.1164874777852</v>
      </c>
      <c r="E20" s="138">
        <f t="shared" si="3"/>
        <v>19.1893604673932</v>
      </c>
      <c r="F20" s="138">
        <f t="shared" si="3"/>
        <v>17.164492538788416</v>
      </c>
      <c r="G20" s="138">
        <f t="shared" si="3"/>
        <v>23.389658095507205</v>
      </c>
      <c r="H20" s="138">
        <f t="shared" si="3"/>
        <v>18.088201491855877</v>
      </c>
    </row>
    <row r="21" spans="1:8" ht="15">
      <c r="A21" s="463" t="s">
        <v>262</v>
      </c>
      <c r="B21" s="302"/>
      <c r="C21" s="302"/>
      <c r="D21" s="302"/>
      <c r="E21" s="302"/>
      <c r="F21" s="302"/>
      <c r="G21" s="302"/>
      <c r="H21" s="302"/>
    </row>
    <row r="22" spans="1:8" ht="15">
      <c r="A22" s="463"/>
      <c r="B22" s="138">
        <f>+(B9+B14)/B7*100</f>
        <v>32.20513004761918</v>
      </c>
      <c r="C22" s="138">
        <f aca="true" t="shared" si="4" ref="C22:H22">+(C9+C14)/C7*100</f>
        <v>29.31127415389084</v>
      </c>
      <c r="D22" s="138">
        <f t="shared" si="4"/>
        <v>35.91014507367121</v>
      </c>
      <c r="E22" s="138">
        <f t="shared" si="4"/>
        <v>28.139897535220044</v>
      </c>
      <c r="F22" s="138">
        <f t="shared" si="4"/>
        <v>46.31015910663109</v>
      </c>
      <c r="G22" s="138">
        <f t="shared" si="4"/>
        <v>57.2116417066968</v>
      </c>
      <c r="H22" s="138">
        <f t="shared" si="4"/>
        <v>28.722004087017577</v>
      </c>
    </row>
    <row r="23" spans="1:8" ht="15">
      <c r="A23" s="463" t="s">
        <v>263</v>
      </c>
      <c r="B23" s="302"/>
      <c r="C23" s="302"/>
      <c r="D23" s="302"/>
      <c r="E23" s="302"/>
      <c r="F23" s="302"/>
      <c r="G23" s="302"/>
      <c r="H23" s="302"/>
    </row>
    <row r="24" spans="1:8" ht="15">
      <c r="A24" s="463"/>
      <c r="B24" s="138">
        <f>+(B9+B15)/(B7+B15)*100</f>
        <v>34.59940857422794</v>
      </c>
      <c r="C24" s="138">
        <f aca="true" t="shared" si="5" ref="C24:H24">+(C9+C15)/(C7+C15)*100</f>
        <v>26.887112132936426</v>
      </c>
      <c r="D24" s="138">
        <f t="shared" si="5"/>
        <v>42.90598132654523</v>
      </c>
      <c r="E24" s="138">
        <f t="shared" si="5"/>
        <v>32.670005799233785</v>
      </c>
      <c r="F24" s="138">
        <f t="shared" si="5"/>
        <v>40.382384188978335</v>
      </c>
      <c r="G24" s="138">
        <f t="shared" si="5"/>
        <v>52.88405394133186</v>
      </c>
      <c r="H24" s="138">
        <f t="shared" si="5"/>
        <v>31.11701881181958</v>
      </c>
    </row>
    <row r="25" spans="1:8" ht="15">
      <c r="A25" s="104" t="s">
        <v>264</v>
      </c>
      <c r="B25" s="138">
        <f>+SUM(B9,B14,B15)/SUM(B7,B15)*100</f>
        <v>45.4390263161114</v>
      </c>
      <c r="C25" s="138">
        <f aca="true" t="shared" si="6" ref="C25:H25">+SUM(C9,C14,C15)/SUM(C7,C15)*100</f>
        <v>38.40259250045038</v>
      </c>
      <c r="D25" s="138">
        <f t="shared" si="6"/>
        <v>53.0176894256134</v>
      </c>
      <c r="E25" s="138">
        <f t="shared" si="6"/>
        <v>40.127434825362975</v>
      </c>
      <c r="F25" s="138">
        <f t="shared" si="6"/>
        <v>61.35883746671587</v>
      </c>
      <c r="G25" s="138">
        <f t="shared" si="6"/>
        <v>73.68483247601834</v>
      </c>
      <c r="H25" s="138">
        <f t="shared" si="6"/>
        <v>40.059418288599716</v>
      </c>
    </row>
    <row r="26" spans="1:8" ht="7.5" customHeight="1">
      <c r="A26" s="77"/>
      <c r="B26" s="77"/>
      <c r="C26" s="77"/>
      <c r="D26" s="77"/>
      <c r="E26" s="77"/>
      <c r="F26" s="77"/>
      <c r="G26" s="77"/>
      <c r="H26" s="77"/>
    </row>
    <row r="27" spans="1:8" ht="15">
      <c r="A27" t="s">
        <v>265</v>
      </c>
      <c r="B27" s="382">
        <v>22.3</v>
      </c>
      <c r="C27" s="382">
        <v>20.4</v>
      </c>
      <c r="D27" s="382">
        <v>24</v>
      </c>
      <c r="E27" s="382">
        <v>21.7</v>
      </c>
      <c r="F27" s="382">
        <v>24.8</v>
      </c>
      <c r="G27" s="382">
        <v>34.4</v>
      </c>
      <c r="H27" s="382">
        <v>21.1</v>
      </c>
    </row>
    <row r="28" spans="1:8" ht="15">
      <c r="A28" t="s">
        <v>266</v>
      </c>
      <c r="B28" s="383">
        <v>22.2</v>
      </c>
      <c r="C28" s="383">
        <v>19</v>
      </c>
      <c r="D28" s="383">
        <v>25.8</v>
      </c>
      <c r="E28" s="383">
        <v>22.3</v>
      </c>
      <c r="F28" s="383">
        <v>21.9</v>
      </c>
      <c r="G28" s="383">
        <v>30.4</v>
      </c>
      <c r="H28" s="383">
        <v>21.4</v>
      </c>
    </row>
    <row r="29" spans="1:8" ht="15">
      <c r="A29" t="s">
        <v>267</v>
      </c>
      <c r="B29" s="303">
        <v>45000</v>
      </c>
      <c r="C29" s="303">
        <v>65000</v>
      </c>
      <c r="D29" s="303">
        <v>26000</v>
      </c>
      <c r="E29" s="303">
        <v>52000</v>
      </c>
      <c r="F29" s="303">
        <v>26000</v>
      </c>
      <c r="G29" s="303">
        <v>26000</v>
      </c>
      <c r="H29" s="303">
        <v>52000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2" ht="15">
      <c r="B32" s="75"/>
    </row>
    <row r="33" spans="2:6" ht="15">
      <c r="B33" s="75"/>
      <c r="C33" s="75"/>
      <c r="F33" s="75"/>
    </row>
    <row r="34" spans="2:5" ht="15">
      <c r="B34" s="75"/>
      <c r="C34" s="75"/>
      <c r="D34" s="75"/>
      <c r="E34" s="75"/>
    </row>
    <row r="35" spans="2:5" ht="15">
      <c r="B35" s="75"/>
      <c r="C35" s="75"/>
      <c r="D35" s="75"/>
      <c r="E35" s="75"/>
    </row>
    <row r="36" ht="15">
      <c r="C36" s="75"/>
    </row>
    <row r="37" spans="2:3" ht="15">
      <c r="B37" s="75"/>
      <c r="C37" s="75"/>
    </row>
    <row r="38" ht="15">
      <c r="B38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70C0"/>
  </sheetPr>
  <dimension ref="A1:J44"/>
  <sheetViews>
    <sheetView view="pageBreakPreview" zoomScaleSheetLayoutView="100" zoomScalePageLayoutView="0" workbookViewId="0" topLeftCell="B1">
      <selection activeCell="D7" sqref="D7"/>
    </sheetView>
  </sheetViews>
  <sheetFormatPr defaultColWidth="9.140625" defaultRowHeight="15"/>
  <cols>
    <col min="1" max="1" width="50.7109375" style="0" customWidth="1"/>
    <col min="2" max="6" width="11.7109375" style="0" customWidth="1"/>
    <col min="7" max="7" width="13.7109375" style="0" bestFit="1" customWidth="1"/>
    <col min="8" max="8" width="15.00390625" style="0" bestFit="1" customWidth="1"/>
  </cols>
  <sheetData>
    <row r="1" ht="15.75">
      <c r="A1" s="131" t="s">
        <v>582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8" ht="15">
      <c r="A5" t="s">
        <v>255</v>
      </c>
      <c r="B5" s="352">
        <v>1637762</v>
      </c>
      <c r="C5" s="352">
        <v>762706</v>
      </c>
      <c r="D5" s="352">
        <v>875055</v>
      </c>
      <c r="E5" s="352">
        <v>272052</v>
      </c>
      <c r="F5" s="352">
        <v>1365709</v>
      </c>
      <c r="G5" s="352">
        <v>996652</v>
      </c>
      <c r="H5" s="352">
        <v>641109</v>
      </c>
    </row>
    <row r="6" spans="2:8" ht="6.75" customHeight="1">
      <c r="B6" s="350"/>
      <c r="C6" s="350"/>
      <c r="D6" s="350"/>
      <c r="E6" s="350"/>
      <c r="F6" s="350"/>
      <c r="G6" s="350"/>
      <c r="H6" s="350"/>
    </row>
    <row r="7" spans="1:8" ht="15">
      <c r="A7" t="s">
        <v>256</v>
      </c>
      <c r="B7" s="350">
        <f>+B8+B9</f>
        <v>826946</v>
      </c>
      <c r="C7" s="350">
        <f aca="true" t="shared" si="0" ref="C7:H7">+C8+C9</f>
        <v>452374</v>
      </c>
      <c r="D7" s="350">
        <f t="shared" si="0"/>
        <v>374572</v>
      </c>
      <c r="E7" s="350">
        <f t="shared" si="0"/>
        <v>164904</v>
      </c>
      <c r="F7" s="350">
        <f t="shared" si="0"/>
        <v>662042</v>
      </c>
      <c r="G7" s="350">
        <f t="shared" si="0"/>
        <v>480544</v>
      </c>
      <c r="H7" s="350">
        <f t="shared" si="0"/>
        <v>346401</v>
      </c>
    </row>
    <row r="8" spans="1:9" ht="15">
      <c r="A8" t="s">
        <v>212</v>
      </c>
      <c r="B8" s="385">
        <v>709282</v>
      </c>
      <c r="C8" s="385">
        <v>394738</v>
      </c>
      <c r="D8" s="385">
        <v>314544</v>
      </c>
      <c r="E8" s="385">
        <v>143919</v>
      </c>
      <c r="F8" s="385">
        <v>565363</v>
      </c>
      <c r="G8" s="385">
        <v>390418</v>
      </c>
      <c r="H8" s="385">
        <v>318863</v>
      </c>
      <c r="I8" s="384"/>
    </row>
    <row r="9" spans="1:10" ht="15">
      <c r="A9" t="s">
        <v>213</v>
      </c>
      <c r="B9" s="385">
        <v>117664</v>
      </c>
      <c r="C9" s="385">
        <v>57636</v>
      </c>
      <c r="D9" s="385">
        <v>60028</v>
      </c>
      <c r="E9" s="385">
        <v>20985</v>
      </c>
      <c r="F9" s="385">
        <v>96679</v>
      </c>
      <c r="G9" s="385">
        <v>90126</v>
      </c>
      <c r="H9" s="385">
        <v>27538</v>
      </c>
      <c r="J9" s="378"/>
    </row>
    <row r="10" spans="1:8" ht="15">
      <c r="A10" t="s">
        <v>257</v>
      </c>
      <c r="B10" s="385">
        <v>810816</v>
      </c>
      <c r="C10" s="385">
        <v>310332</v>
      </c>
      <c r="D10" s="385">
        <v>500484</v>
      </c>
      <c r="E10" s="385">
        <v>107149</v>
      </c>
      <c r="F10" s="385">
        <v>703667</v>
      </c>
      <c r="G10" s="385">
        <v>516107</v>
      </c>
      <c r="H10" s="385">
        <v>294709</v>
      </c>
    </row>
    <row r="11" spans="1:8" ht="6.75" customHeight="1">
      <c r="A11" s="77"/>
      <c r="B11" s="287"/>
      <c r="C11" s="287"/>
      <c r="D11" s="287"/>
      <c r="E11" s="287"/>
      <c r="F11" s="287"/>
      <c r="G11" s="287"/>
      <c r="H11" s="287"/>
    </row>
    <row r="12" spans="1:8" ht="15">
      <c r="A12" t="s">
        <v>258</v>
      </c>
      <c r="B12" s="386">
        <v>696390</v>
      </c>
      <c r="C12" s="386">
        <v>312098</v>
      </c>
      <c r="D12" s="386">
        <v>384292</v>
      </c>
      <c r="E12" s="386">
        <v>82983</v>
      </c>
      <c r="F12" s="386">
        <v>613407</v>
      </c>
      <c r="G12" s="386">
        <v>565711</v>
      </c>
      <c r="H12" s="386">
        <v>130679</v>
      </c>
    </row>
    <row r="13" spans="1:8" ht="15">
      <c r="A13" t="s">
        <v>213</v>
      </c>
      <c r="B13" s="386">
        <v>117664</v>
      </c>
      <c r="C13" s="386">
        <v>57636</v>
      </c>
      <c r="D13" s="386">
        <v>60028</v>
      </c>
      <c r="E13" s="386">
        <v>20985</v>
      </c>
      <c r="F13" s="386">
        <v>96679</v>
      </c>
      <c r="G13" s="386">
        <v>90126</v>
      </c>
      <c r="H13" s="386">
        <v>27538</v>
      </c>
    </row>
    <row r="14" spans="1:8" ht="15">
      <c r="A14" t="s">
        <v>214</v>
      </c>
      <c r="B14" s="386">
        <v>186977</v>
      </c>
      <c r="C14" s="386">
        <v>100896</v>
      </c>
      <c r="D14" s="386">
        <v>86081</v>
      </c>
      <c r="E14" s="386">
        <v>17491</v>
      </c>
      <c r="F14" s="386">
        <v>169486</v>
      </c>
      <c r="G14" s="386">
        <v>139167</v>
      </c>
      <c r="H14" s="386">
        <v>47809</v>
      </c>
    </row>
    <row r="15" spans="1:8" ht="15">
      <c r="A15" t="s">
        <v>215</v>
      </c>
      <c r="B15" s="386">
        <v>391749</v>
      </c>
      <c r="C15" s="386">
        <v>153566</v>
      </c>
      <c r="D15" s="386">
        <v>238183</v>
      </c>
      <c r="E15" s="386">
        <v>44507</v>
      </c>
      <c r="F15" s="386">
        <v>347242</v>
      </c>
      <c r="G15" s="386">
        <v>336417</v>
      </c>
      <c r="H15" s="386">
        <v>55332</v>
      </c>
    </row>
    <row r="16" spans="1:8" ht="6" customHeight="1">
      <c r="A16" s="77"/>
      <c r="B16" s="140"/>
      <c r="C16" s="140"/>
      <c r="D16" s="140"/>
      <c r="E16" s="140"/>
      <c r="F16" s="140"/>
      <c r="G16" s="140"/>
      <c r="H16" s="140"/>
    </row>
    <row r="17" spans="1:8" ht="15">
      <c r="A17" s="105" t="s">
        <v>259</v>
      </c>
      <c r="B17" s="138">
        <f>+B7/B5*100</f>
        <v>50.4924402935225</v>
      </c>
      <c r="C17" s="138">
        <f aca="true" t="shared" si="1" ref="C17:H17">+C7/C5*100</f>
        <v>59.311713818955134</v>
      </c>
      <c r="D17" s="138">
        <f t="shared" si="1"/>
        <v>42.80553793761535</v>
      </c>
      <c r="E17" s="138">
        <f t="shared" si="1"/>
        <v>60.61488244894358</v>
      </c>
      <c r="F17" s="138">
        <f t="shared" si="1"/>
        <v>48.47606627766237</v>
      </c>
      <c r="G17" s="138">
        <f t="shared" si="1"/>
        <v>48.21582658741466</v>
      </c>
      <c r="H17" s="138">
        <f t="shared" si="1"/>
        <v>54.03152973987263</v>
      </c>
    </row>
    <row r="18" spans="1:8" ht="15">
      <c r="A18" t="s">
        <v>260</v>
      </c>
      <c r="B18" s="138">
        <f>+B8/B5*100</f>
        <v>43.308002017387146</v>
      </c>
      <c r="C18" s="138">
        <f aca="true" t="shared" si="2" ref="C18:H18">+C8/C5*100</f>
        <v>51.754935715727946</v>
      </c>
      <c r="D18" s="138">
        <f t="shared" si="2"/>
        <v>35.94562627491986</v>
      </c>
      <c r="E18" s="138">
        <f t="shared" si="2"/>
        <v>52.90128357813947</v>
      </c>
      <c r="F18" s="138">
        <f t="shared" si="2"/>
        <v>41.39703260357807</v>
      </c>
      <c r="G18" s="138">
        <f t="shared" si="2"/>
        <v>39.1729510400822</v>
      </c>
      <c r="H18" s="138">
        <f t="shared" si="2"/>
        <v>49.73616030971332</v>
      </c>
    </row>
    <row r="19" spans="1:8" ht="5.25" customHeight="1">
      <c r="A19" s="77"/>
      <c r="B19" s="306"/>
      <c r="C19" s="306"/>
      <c r="D19" s="306"/>
      <c r="E19" s="306"/>
      <c r="F19" s="306"/>
      <c r="G19" s="306"/>
      <c r="H19" s="306"/>
    </row>
    <row r="20" spans="1:8" ht="15">
      <c r="A20" t="s">
        <v>261</v>
      </c>
      <c r="B20" s="138">
        <f>+B9/B7*100</f>
        <v>14.228740449799623</v>
      </c>
      <c r="C20" s="138">
        <f aca="true" t="shared" si="3" ref="C20:H20">+C9/C7*100</f>
        <v>12.740785279436926</v>
      </c>
      <c r="D20" s="138">
        <f t="shared" si="3"/>
        <v>16.025757397776662</v>
      </c>
      <c r="E20" s="138">
        <f t="shared" si="3"/>
        <v>12.725585795371853</v>
      </c>
      <c r="F20" s="138">
        <f t="shared" si="3"/>
        <v>14.603152065881018</v>
      </c>
      <c r="G20" s="138">
        <f t="shared" si="3"/>
        <v>18.754994339748286</v>
      </c>
      <c r="H20" s="138">
        <f t="shared" si="3"/>
        <v>7.94974610350432</v>
      </c>
    </row>
    <row r="21" spans="1:8" ht="15" customHeight="1">
      <c r="A21" s="463" t="s">
        <v>262</v>
      </c>
      <c r="B21" s="138"/>
      <c r="C21" s="138"/>
      <c r="D21" s="138"/>
      <c r="E21" s="138"/>
      <c r="F21" s="138"/>
      <c r="G21" s="138"/>
      <c r="H21" s="138"/>
    </row>
    <row r="22" spans="1:8" ht="15">
      <c r="A22" s="463"/>
      <c r="B22" s="138">
        <f>+(B9+B14)/B7*100</f>
        <v>36.83928575747389</v>
      </c>
      <c r="C22" s="138">
        <f aca="true" t="shared" si="4" ref="C22:H22">+(C9+C14)/C7*100</f>
        <v>35.04445436740396</v>
      </c>
      <c r="D22" s="138">
        <f t="shared" si="4"/>
        <v>39.006919897910144</v>
      </c>
      <c r="E22" s="138">
        <f t="shared" si="4"/>
        <v>23.332363071847865</v>
      </c>
      <c r="F22" s="138">
        <f t="shared" si="4"/>
        <v>40.20364266919621</v>
      </c>
      <c r="G22" s="138">
        <f t="shared" si="4"/>
        <v>47.715297662649</v>
      </c>
      <c r="H22" s="138">
        <f t="shared" si="4"/>
        <v>21.751380625344616</v>
      </c>
    </row>
    <row r="23" spans="1:8" ht="15" customHeight="1">
      <c r="A23" s="463" t="s">
        <v>263</v>
      </c>
      <c r="B23" s="138"/>
      <c r="C23" s="138"/>
      <c r="D23" s="138"/>
      <c r="E23" s="138"/>
      <c r="F23" s="138"/>
      <c r="G23" s="138"/>
      <c r="H23" s="138"/>
    </row>
    <row r="24" spans="1:8" ht="15">
      <c r="A24" s="463"/>
      <c r="B24" s="138">
        <f>+(B9+B15)/(B7+B15)*100</f>
        <v>41.79987609697258</v>
      </c>
      <c r="C24" s="138">
        <f aca="true" t="shared" si="5" ref="C24:H24">+(C9+C15)/(C7+C15)*100</f>
        <v>34.85526619797339</v>
      </c>
      <c r="D24" s="138">
        <f t="shared" si="5"/>
        <v>48.66724873726041</v>
      </c>
      <c r="E24" s="138">
        <f t="shared" si="5"/>
        <v>31.274383867132098</v>
      </c>
      <c r="F24" s="138">
        <f t="shared" si="5"/>
        <v>43.98375482024881</v>
      </c>
      <c r="G24" s="138">
        <f t="shared" si="5"/>
        <v>52.21093785382656</v>
      </c>
      <c r="H24" s="138">
        <f t="shared" si="5"/>
        <v>20.628128632698832</v>
      </c>
    </row>
    <row r="25" spans="1:8" ht="15">
      <c r="A25" s="147" t="s">
        <v>264</v>
      </c>
      <c r="B25" s="138">
        <f>+SUM(B9,B14,B15)/SUM(B7,B15)*100</f>
        <v>57.1422710358211</v>
      </c>
      <c r="C25" s="138">
        <f aca="true" t="shared" si="6" ref="C25:H25">+SUM(C9,C14,C15)/SUM(C7,C15)*100</f>
        <v>51.506419777535726</v>
      </c>
      <c r="D25" s="138">
        <f t="shared" si="6"/>
        <v>62.71544091847476</v>
      </c>
      <c r="E25" s="138">
        <f t="shared" si="6"/>
        <v>39.62685818796529</v>
      </c>
      <c r="F25" s="138">
        <f t="shared" si="6"/>
        <v>60.77645142497057</v>
      </c>
      <c r="G25" s="138">
        <f t="shared" si="6"/>
        <v>69.24565554536876</v>
      </c>
      <c r="H25" s="138">
        <f t="shared" si="6"/>
        <v>32.528818892149765</v>
      </c>
    </row>
    <row r="26" spans="1:8" ht="9.75" customHeight="1">
      <c r="A26" s="77"/>
      <c r="B26" s="77"/>
      <c r="C26" s="77"/>
      <c r="D26" s="77"/>
      <c r="E26" s="77"/>
      <c r="F26" s="77"/>
      <c r="G26" s="77"/>
      <c r="H26" s="77"/>
    </row>
    <row r="27" spans="1:8" ht="15">
      <c r="A27" t="s">
        <v>265</v>
      </c>
      <c r="B27" s="387">
        <v>16.9</v>
      </c>
      <c r="C27" s="387">
        <v>12.6</v>
      </c>
      <c r="D27" s="387">
        <v>21.4</v>
      </c>
      <c r="E27" s="387">
        <v>14.3</v>
      </c>
      <c r="F27" s="387">
        <v>17.7</v>
      </c>
      <c r="G27" s="387">
        <v>25.1</v>
      </c>
      <c r="H27" s="387">
        <v>9.7</v>
      </c>
    </row>
    <row r="28" spans="1:8" ht="15">
      <c r="A28" t="s">
        <v>266</v>
      </c>
      <c r="B28" s="388">
        <v>16.5</v>
      </c>
      <c r="C28" s="388">
        <v>12.3</v>
      </c>
      <c r="D28" s="388">
        <v>21</v>
      </c>
      <c r="E28" s="388">
        <v>15.1</v>
      </c>
      <c r="F28" s="388">
        <v>16.9</v>
      </c>
      <c r="G28" s="388">
        <v>22.8</v>
      </c>
      <c r="H28" s="388">
        <v>10.2</v>
      </c>
    </row>
    <row r="29" spans="1:8" ht="15">
      <c r="A29" t="s">
        <v>267</v>
      </c>
      <c r="B29" s="14">
        <v>18200</v>
      </c>
      <c r="C29" s="14">
        <v>20800</v>
      </c>
      <c r="D29" s="14">
        <v>18200</v>
      </c>
      <c r="E29" s="14">
        <v>30000</v>
      </c>
      <c r="F29" s="14">
        <v>18200</v>
      </c>
      <c r="G29" s="14">
        <v>18200</v>
      </c>
      <c r="H29" s="14">
        <v>21666.666015625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2" spans="2:8" ht="15">
      <c r="B32" s="130"/>
      <c r="C32" s="130"/>
      <c r="D32" s="130"/>
      <c r="E32" s="130"/>
      <c r="F32" s="130"/>
      <c r="G32" s="130"/>
      <c r="H32" s="130"/>
    </row>
    <row r="34" spans="2:4" ht="15">
      <c r="B34" s="75"/>
      <c r="D34" s="134"/>
    </row>
    <row r="35" spans="2:5" ht="15">
      <c r="B35" s="75"/>
      <c r="D35" s="134"/>
      <c r="E35" s="134"/>
    </row>
    <row r="36" spans="2:5" ht="15">
      <c r="B36" s="75"/>
      <c r="D36" s="134"/>
      <c r="E36" s="134"/>
    </row>
    <row r="37" spans="2:5" ht="15">
      <c r="B37" s="75"/>
      <c r="D37" s="134"/>
      <c r="E37" s="134"/>
    </row>
    <row r="38" spans="2:5" ht="15">
      <c r="B38" s="75"/>
      <c r="D38" s="134"/>
      <c r="E38" s="134"/>
    </row>
    <row r="39" spans="2:5" ht="15">
      <c r="B39" s="75"/>
      <c r="D39" s="134"/>
      <c r="E39" s="134"/>
    </row>
    <row r="40" spans="2:5" ht="15">
      <c r="B40" s="75"/>
      <c r="D40" s="134"/>
      <c r="E40" s="134"/>
    </row>
    <row r="41" spans="3:5" ht="15">
      <c r="C41" s="134"/>
      <c r="E41" s="134"/>
    </row>
    <row r="43" ht="15">
      <c r="B43" t="s">
        <v>441</v>
      </c>
    </row>
    <row r="44" ht="15">
      <c r="B44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70C0"/>
  </sheetPr>
  <dimension ref="A1:H32"/>
  <sheetViews>
    <sheetView view="pageBreakPreview" zoomScaleSheetLayoutView="100" zoomScalePageLayoutView="0" workbookViewId="0" topLeftCell="A31">
      <selection activeCell="F13" sqref="F13"/>
    </sheetView>
  </sheetViews>
  <sheetFormatPr defaultColWidth="9.140625" defaultRowHeight="15"/>
  <cols>
    <col min="1" max="1" width="50.140625" style="0" customWidth="1"/>
    <col min="7" max="7" width="13.7109375" style="0" bestFit="1" customWidth="1"/>
    <col min="8" max="8" width="15.00390625" style="0" bestFit="1" customWidth="1"/>
  </cols>
  <sheetData>
    <row r="1" ht="15.75">
      <c r="A1" s="131" t="s">
        <v>583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8" ht="15">
      <c r="A5" t="s">
        <v>255</v>
      </c>
      <c r="B5" s="390">
        <v>1347716</v>
      </c>
      <c r="C5" s="390">
        <v>611293</v>
      </c>
      <c r="D5" s="390">
        <v>736423</v>
      </c>
      <c r="E5" s="390">
        <v>210486</v>
      </c>
      <c r="F5" s="390">
        <v>1137229</v>
      </c>
      <c r="G5" s="390">
        <v>755394</v>
      </c>
      <c r="H5" s="390">
        <v>592321</v>
      </c>
    </row>
    <row r="6" spans="2:8" ht="6.75" customHeight="1">
      <c r="B6" s="233"/>
      <c r="C6" s="233"/>
      <c r="D6" s="233"/>
      <c r="E6" s="233"/>
      <c r="F6" s="233"/>
      <c r="G6" s="233"/>
      <c r="H6" s="233"/>
    </row>
    <row r="7" spans="1:8" ht="15">
      <c r="A7" t="s">
        <v>256</v>
      </c>
      <c r="B7" s="233">
        <f>+B8+B9</f>
        <v>718787</v>
      </c>
      <c r="C7" s="233">
        <f aca="true" t="shared" si="0" ref="C7:H7">+C8+C9</f>
        <v>372611</v>
      </c>
      <c r="D7" s="233">
        <f t="shared" si="0"/>
        <v>346176</v>
      </c>
      <c r="E7" s="233">
        <f t="shared" si="0"/>
        <v>124981</v>
      </c>
      <c r="F7" s="233">
        <f t="shared" si="0"/>
        <v>593806</v>
      </c>
      <c r="G7" s="233">
        <f t="shared" si="0"/>
        <v>417163</v>
      </c>
      <c r="H7" s="233">
        <f t="shared" si="0"/>
        <v>301623</v>
      </c>
    </row>
    <row r="8" spans="1:8" ht="15">
      <c r="A8" t="s">
        <v>212</v>
      </c>
      <c r="B8" s="389">
        <v>557687</v>
      </c>
      <c r="C8" s="389">
        <v>287621</v>
      </c>
      <c r="D8" s="389">
        <v>270066</v>
      </c>
      <c r="E8" s="389">
        <v>100432</v>
      </c>
      <c r="F8" s="389">
        <v>457255</v>
      </c>
      <c r="G8" s="389">
        <v>304227</v>
      </c>
      <c r="H8" s="389">
        <v>253460</v>
      </c>
    </row>
    <row r="9" spans="1:8" ht="15">
      <c r="A9" t="s">
        <v>213</v>
      </c>
      <c r="B9" s="389">
        <v>161100</v>
      </c>
      <c r="C9" s="389">
        <v>84990</v>
      </c>
      <c r="D9" s="389">
        <v>76110</v>
      </c>
      <c r="E9" s="389">
        <v>24549</v>
      </c>
      <c r="F9" s="389">
        <v>136551</v>
      </c>
      <c r="G9" s="389">
        <v>112936</v>
      </c>
      <c r="H9" s="389">
        <v>48163</v>
      </c>
    </row>
    <row r="10" spans="1:8" ht="15">
      <c r="A10" t="s">
        <v>257</v>
      </c>
      <c r="B10" s="389">
        <v>628929</v>
      </c>
      <c r="C10" s="389">
        <v>238682</v>
      </c>
      <c r="D10" s="389">
        <v>390247</v>
      </c>
      <c r="E10" s="389">
        <v>85505</v>
      </c>
      <c r="F10" s="389">
        <v>543424</v>
      </c>
      <c r="G10" s="389">
        <v>338231</v>
      </c>
      <c r="H10" s="389">
        <v>290698</v>
      </c>
    </row>
    <row r="11" spans="1:8" ht="6" customHeight="1">
      <c r="A11" s="77"/>
      <c r="B11" s="234"/>
      <c r="C11" s="234"/>
      <c r="D11" s="234"/>
      <c r="E11" s="234"/>
      <c r="F11" s="234"/>
      <c r="G11" s="234"/>
      <c r="H11" s="234"/>
    </row>
    <row r="12" spans="1:8" ht="15">
      <c r="A12" t="s">
        <v>258</v>
      </c>
      <c r="B12" s="391">
        <v>639563</v>
      </c>
      <c r="C12" s="391">
        <v>274216</v>
      </c>
      <c r="D12" s="391">
        <v>365347</v>
      </c>
      <c r="E12" s="391">
        <v>79818</v>
      </c>
      <c r="F12" s="391">
        <v>559745</v>
      </c>
      <c r="G12" s="391">
        <v>453716</v>
      </c>
      <c r="H12" s="391">
        <v>185847</v>
      </c>
    </row>
    <row r="13" spans="1:8" ht="15">
      <c r="A13" t="s">
        <v>213</v>
      </c>
      <c r="B13" s="391">
        <v>161100</v>
      </c>
      <c r="C13" s="391">
        <v>84990</v>
      </c>
      <c r="D13" s="391">
        <v>76110</v>
      </c>
      <c r="E13" s="391">
        <v>24549</v>
      </c>
      <c r="F13" s="391">
        <v>136551</v>
      </c>
      <c r="G13" s="391">
        <v>112936</v>
      </c>
      <c r="H13" s="391">
        <v>48163</v>
      </c>
    </row>
    <row r="14" spans="1:8" ht="15">
      <c r="A14" t="s">
        <v>214</v>
      </c>
      <c r="B14" s="391">
        <v>212266</v>
      </c>
      <c r="C14" s="391">
        <v>96155</v>
      </c>
      <c r="D14" s="391">
        <v>116111</v>
      </c>
      <c r="E14" s="391">
        <v>21189</v>
      </c>
      <c r="F14" s="391">
        <v>191077</v>
      </c>
      <c r="G14" s="391">
        <v>145019</v>
      </c>
      <c r="H14" s="391">
        <v>67247</v>
      </c>
    </row>
    <row r="15" spans="1:8" ht="15">
      <c r="A15" t="s">
        <v>215</v>
      </c>
      <c r="B15" s="391">
        <v>266197</v>
      </c>
      <c r="C15" s="391">
        <v>93071</v>
      </c>
      <c r="D15" s="391">
        <v>173126</v>
      </c>
      <c r="E15" s="391">
        <v>34081</v>
      </c>
      <c r="F15" s="391">
        <v>232117</v>
      </c>
      <c r="G15" s="391">
        <v>195760</v>
      </c>
      <c r="H15" s="391">
        <v>70437</v>
      </c>
    </row>
    <row r="16" spans="1:8" ht="3.75" customHeight="1">
      <c r="A16" s="77"/>
      <c r="B16" s="226"/>
      <c r="C16" s="226"/>
      <c r="D16" s="226"/>
      <c r="E16" s="226"/>
      <c r="F16" s="226"/>
      <c r="G16" s="226"/>
      <c r="H16" s="226"/>
    </row>
    <row r="17" spans="1:8" ht="15">
      <c r="A17" s="105" t="s">
        <v>259</v>
      </c>
      <c r="B17" s="305">
        <f>+B7/B5*100</f>
        <v>53.333714224658614</v>
      </c>
      <c r="C17" s="305">
        <f aca="true" t="shared" si="1" ref="C17:H17">+C7/C5*100</f>
        <v>60.95456679530111</v>
      </c>
      <c r="D17" s="305">
        <f t="shared" si="1"/>
        <v>47.00776591714273</v>
      </c>
      <c r="E17" s="132">
        <f t="shared" si="1"/>
        <v>59.377345761713364</v>
      </c>
      <c r="F17" s="132">
        <f t="shared" si="1"/>
        <v>52.215165107467364</v>
      </c>
      <c r="G17" s="132">
        <f t="shared" si="1"/>
        <v>55.22455830996804</v>
      </c>
      <c r="H17" s="132">
        <f t="shared" si="1"/>
        <v>50.922219539742805</v>
      </c>
    </row>
    <row r="18" spans="1:8" ht="15">
      <c r="A18" t="s">
        <v>260</v>
      </c>
      <c r="B18" s="305">
        <f>+B8/B5*100</f>
        <v>41.38015724381101</v>
      </c>
      <c r="C18" s="305">
        <f aca="true" t="shared" si="2" ref="C18:H18">+C8/C5*100</f>
        <v>47.051250382386186</v>
      </c>
      <c r="D18" s="305">
        <f t="shared" si="2"/>
        <v>36.67267317832278</v>
      </c>
      <c r="E18" s="132">
        <f t="shared" si="2"/>
        <v>47.71433729559211</v>
      </c>
      <c r="F18" s="132">
        <f t="shared" si="2"/>
        <v>40.20782094019762</v>
      </c>
      <c r="G18" s="132">
        <f t="shared" si="2"/>
        <v>40.273949753373735</v>
      </c>
      <c r="H18" s="132">
        <f t="shared" si="2"/>
        <v>42.79098664406631</v>
      </c>
    </row>
    <row r="19" spans="1:8" ht="3.75" customHeight="1">
      <c r="A19" s="77"/>
      <c r="B19" s="307"/>
      <c r="C19" s="307"/>
      <c r="D19" s="307"/>
      <c r="E19" s="221"/>
      <c r="F19" s="221"/>
      <c r="G19" s="221"/>
      <c r="H19" s="221"/>
    </row>
    <row r="20" spans="1:8" ht="15">
      <c r="A20" t="s">
        <v>261</v>
      </c>
      <c r="B20" s="305">
        <f>+B9/B7*100</f>
        <v>22.412759273609566</v>
      </c>
      <c r="C20" s="305">
        <f aca="true" t="shared" si="3" ref="C20:H20">+C9/C7*100</f>
        <v>22.80931051418235</v>
      </c>
      <c r="D20" s="305">
        <f t="shared" si="3"/>
        <v>21.985926234054354</v>
      </c>
      <c r="E20" s="132">
        <f t="shared" si="3"/>
        <v>19.642185612213055</v>
      </c>
      <c r="F20" s="132">
        <f t="shared" si="3"/>
        <v>22.99589428197088</v>
      </c>
      <c r="G20" s="132">
        <f t="shared" si="3"/>
        <v>27.07239136740315</v>
      </c>
      <c r="H20" s="132">
        <f t="shared" si="3"/>
        <v>15.967946741462026</v>
      </c>
    </row>
    <row r="21" spans="1:8" ht="15" customHeight="1">
      <c r="A21" s="463" t="s">
        <v>262</v>
      </c>
      <c r="B21" s="305"/>
      <c r="C21" s="305"/>
      <c r="D21" s="305"/>
      <c r="E21" s="132"/>
      <c r="F21" s="132"/>
      <c r="G21" s="132"/>
      <c r="H21" s="132"/>
    </row>
    <row r="22" spans="1:8" ht="15">
      <c r="A22" s="463"/>
      <c r="B22" s="305">
        <f>+(B9+B14)/B7*100</f>
        <v>51.94389993141223</v>
      </c>
      <c r="C22" s="305">
        <f aca="true" t="shared" si="4" ref="C22:H22">+(C9+C14)/C7*100</f>
        <v>48.61504357090907</v>
      </c>
      <c r="D22" s="305">
        <f t="shared" si="4"/>
        <v>55.526957385838415</v>
      </c>
      <c r="E22" s="132">
        <f t="shared" si="4"/>
        <v>36.59596258631312</v>
      </c>
      <c r="F22" s="132">
        <f t="shared" si="4"/>
        <v>55.174248828742044</v>
      </c>
      <c r="G22" s="132">
        <f t="shared" si="4"/>
        <v>61.835541502961675</v>
      </c>
      <c r="H22" s="132">
        <f t="shared" si="4"/>
        <v>38.26299718522792</v>
      </c>
    </row>
    <row r="23" spans="1:8" ht="15" customHeight="1">
      <c r="A23" s="463" t="s">
        <v>263</v>
      </c>
      <c r="B23" s="305"/>
      <c r="C23" s="305"/>
      <c r="D23" s="305"/>
      <c r="E23" s="132"/>
      <c r="F23" s="132"/>
      <c r="G23" s="132"/>
      <c r="H23" s="132"/>
    </row>
    <row r="24" spans="1:8" ht="15">
      <c r="A24" s="463"/>
      <c r="B24" s="305">
        <f>+(B9+B15)/(B7+B15)*100</f>
        <v>43.38111075915954</v>
      </c>
      <c r="C24" s="305">
        <f aca="true" t="shared" si="5" ref="C24:H24">+(C9+C15)/(C7+C15)*100</f>
        <v>38.23660781391594</v>
      </c>
      <c r="D24" s="305">
        <f t="shared" si="5"/>
        <v>47.994423283561396</v>
      </c>
      <c r="E24" s="132">
        <f t="shared" si="5"/>
        <v>36.85984081678842</v>
      </c>
      <c r="F24" s="132">
        <f t="shared" si="5"/>
        <v>44.637090866824146</v>
      </c>
      <c r="G24" s="132">
        <f t="shared" si="5"/>
        <v>50.364564553785705</v>
      </c>
      <c r="H24" s="132">
        <f t="shared" si="5"/>
        <v>31.87657904639037</v>
      </c>
    </row>
    <row r="25" spans="1:8" ht="15">
      <c r="A25" s="147" t="s">
        <v>264</v>
      </c>
      <c r="B25" s="305">
        <f>+SUM(B9,B14,B15)/SUM(B7,B15)*100</f>
        <v>64.93130852886951</v>
      </c>
      <c r="C25" s="305">
        <f aca="true" t="shared" si="6" ref="C25:H25">+SUM(C9,C14,C15)/SUM(C7,C15)*100</f>
        <v>58.88481839538569</v>
      </c>
      <c r="D25" s="305">
        <f t="shared" si="6"/>
        <v>70.35347447150212</v>
      </c>
      <c r="E25" s="132">
        <f t="shared" si="6"/>
        <v>50.18106147288479</v>
      </c>
      <c r="F25" s="132">
        <f t="shared" si="6"/>
        <v>67.77205623284495</v>
      </c>
      <c r="G25" s="132">
        <f t="shared" si="6"/>
        <v>74.02479593684687</v>
      </c>
      <c r="H25" s="132">
        <f t="shared" si="6"/>
        <v>49.95081438477665</v>
      </c>
    </row>
    <row r="26" spans="1:8" ht="7.5" customHeight="1">
      <c r="A26" s="77"/>
      <c r="B26" s="308"/>
      <c r="C26" s="308"/>
      <c r="D26" s="308"/>
      <c r="E26" s="308"/>
      <c r="F26" s="308"/>
      <c r="G26" s="308"/>
      <c r="H26" s="308"/>
    </row>
    <row r="27" spans="1:8" ht="15">
      <c r="A27" t="s">
        <v>265</v>
      </c>
      <c r="B27" s="392">
        <v>30.5</v>
      </c>
      <c r="C27" s="392">
        <v>28.6</v>
      </c>
      <c r="D27" s="392">
        <v>32.5</v>
      </c>
      <c r="E27" s="392">
        <v>25.5</v>
      </c>
      <c r="F27" s="392">
        <v>31.4</v>
      </c>
      <c r="G27" s="392">
        <v>38.3</v>
      </c>
      <c r="H27" s="392">
        <v>21.3</v>
      </c>
    </row>
    <row r="28" spans="1:8" ht="15">
      <c r="A28" t="s">
        <v>266</v>
      </c>
      <c r="B28" s="393">
        <v>28.3</v>
      </c>
      <c r="C28" s="393">
        <v>27.4</v>
      </c>
      <c r="D28" s="393">
        <v>29.2</v>
      </c>
      <c r="E28" s="393">
        <v>23.7</v>
      </c>
      <c r="F28" s="393">
        <v>29.3</v>
      </c>
      <c r="G28" s="393">
        <v>33.4</v>
      </c>
      <c r="H28" s="393">
        <v>22.5</v>
      </c>
    </row>
    <row r="29" spans="1:8" ht="15">
      <c r="A29" t="s">
        <v>267</v>
      </c>
      <c r="B29" s="220">
        <v>20800</v>
      </c>
      <c r="C29" s="220">
        <v>26000</v>
      </c>
      <c r="D29" s="220">
        <v>18200</v>
      </c>
      <c r="E29" s="220">
        <v>26000</v>
      </c>
      <c r="F29" s="220">
        <v>20000</v>
      </c>
      <c r="G29" s="220">
        <v>18200</v>
      </c>
      <c r="H29" s="220">
        <v>26000</v>
      </c>
    </row>
    <row r="30" spans="1:8" ht="4.5" customHeight="1">
      <c r="A30" s="36"/>
      <c r="B30" s="36"/>
      <c r="C30" s="36"/>
      <c r="D30" s="36"/>
      <c r="E30" s="36"/>
      <c r="F30" s="36"/>
      <c r="G30" s="36"/>
      <c r="H30" s="36"/>
    </row>
    <row r="31" ht="15">
      <c r="B31" s="75"/>
    </row>
    <row r="32" ht="15">
      <c r="B32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70C0"/>
  </sheetPr>
  <dimension ref="A1:H31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50.57421875" style="0" customWidth="1"/>
    <col min="2" max="6" width="11.28125" style="0" customWidth="1"/>
    <col min="7" max="7" width="13.7109375" style="0" bestFit="1" customWidth="1"/>
    <col min="8" max="8" width="15.00390625" style="0" bestFit="1" customWidth="1"/>
  </cols>
  <sheetData>
    <row r="1" ht="15.75">
      <c r="A1" s="131" t="s">
        <v>584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8" ht="15">
      <c r="A5" t="s">
        <v>255</v>
      </c>
      <c r="B5" s="395">
        <v>1100230</v>
      </c>
      <c r="C5" s="395">
        <v>501520</v>
      </c>
      <c r="D5" s="395">
        <v>598711</v>
      </c>
      <c r="E5" s="395">
        <v>101013</v>
      </c>
      <c r="F5" s="395">
        <v>999217</v>
      </c>
      <c r="G5" s="395">
        <v>735857</v>
      </c>
      <c r="H5" s="395">
        <v>364373</v>
      </c>
    </row>
    <row r="6" spans="2:8" ht="6" customHeight="1">
      <c r="B6" s="273"/>
      <c r="C6" s="273"/>
      <c r="D6" s="273"/>
      <c r="E6" s="273"/>
      <c r="F6" s="273"/>
      <c r="G6" s="273"/>
      <c r="H6" s="273"/>
    </row>
    <row r="7" spans="1:8" ht="15">
      <c r="A7" t="s">
        <v>256</v>
      </c>
      <c r="B7" s="273">
        <f>+B8+B9</f>
        <v>523524</v>
      </c>
      <c r="C7" s="350">
        <f aca="true" t="shared" si="0" ref="C7:H7">+C8+C9</f>
        <v>282721</v>
      </c>
      <c r="D7" s="350">
        <f t="shared" si="0"/>
        <v>240803</v>
      </c>
      <c r="E7" s="350">
        <f t="shared" si="0"/>
        <v>56907</v>
      </c>
      <c r="F7" s="350">
        <f t="shared" si="0"/>
        <v>466617</v>
      </c>
      <c r="G7" s="350">
        <f t="shared" si="0"/>
        <v>340748</v>
      </c>
      <c r="H7" s="350">
        <f t="shared" si="0"/>
        <v>182776</v>
      </c>
    </row>
    <row r="8" spans="1:8" ht="15">
      <c r="A8" t="s">
        <v>212</v>
      </c>
      <c r="B8" s="394">
        <v>420435</v>
      </c>
      <c r="C8" s="394">
        <v>225662</v>
      </c>
      <c r="D8" s="394">
        <v>194773</v>
      </c>
      <c r="E8" s="394">
        <v>43935</v>
      </c>
      <c r="F8" s="394">
        <v>376500</v>
      </c>
      <c r="G8" s="394">
        <v>262709</v>
      </c>
      <c r="H8" s="394">
        <v>157726</v>
      </c>
    </row>
    <row r="9" spans="1:8" ht="15">
      <c r="A9" t="s">
        <v>213</v>
      </c>
      <c r="B9" s="394">
        <v>103089</v>
      </c>
      <c r="C9" s="394">
        <v>57059</v>
      </c>
      <c r="D9" s="394">
        <v>46030</v>
      </c>
      <c r="E9" s="394">
        <v>12972</v>
      </c>
      <c r="F9" s="394">
        <v>90117</v>
      </c>
      <c r="G9" s="394">
        <v>78039</v>
      </c>
      <c r="H9" s="394">
        <v>25050</v>
      </c>
    </row>
    <row r="10" spans="1:8" ht="15">
      <c r="A10" t="s">
        <v>257</v>
      </c>
      <c r="B10" s="394">
        <v>576706</v>
      </c>
      <c r="C10" s="394">
        <v>218798</v>
      </c>
      <c r="D10" s="394">
        <v>357908</v>
      </c>
      <c r="E10" s="394">
        <v>44106</v>
      </c>
      <c r="F10" s="394">
        <v>532600</v>
      </c>
      <c r="G10" s="394">
        <v>395109</v>
      </c>
      <c r="H10" s="394">
        <v>181597</v>
      </c>
    </row>
    <row r="11" spans="1:8" ht="7.5" customHeight="1">
      <c r="A11" s="77"/>
      <c r="B11" s="253"/>
      <c r="C11" s="253"/>
      <c r="D11" s="253"/>
      <c r="E11" s="253"/>
      <c r="F11" s="253"/>
      <c r="G11" s="253"/>
      <c r="H11" s="253"/>
    </row>
    <row r="12" spans="1:8" ht="15">
      <c r="A12" t="s">
        <v>258</v>
      </c>
      <c r="B12" s="273">
        <v>383281.1596860833</v>
      </c>
      <c r="C12" s="273">
        <v>165230.79189725</v>
      </c>
      <c r="D12" s="273">
        <v>218050.36778883266</v>
      </c>
      <c r="E12" s="273">
        <v>22564.608310997566</v>
      </c>
      <c r="F12" s="273">
        <v>360716.55137508584</v>
      </c>
      <c r="G12" s="273">
        <v>320346.7166338775</v>
      </c>
      <c r="H12" s="273">
        <v>62934.44305220567</v>
      </c>
    </row>
    <row r="13" spans="1:8" ht="15">
      <c r="A13" t="s">
        <v>213</v>
      </c>
      <c r="B13" s="273">
        <v>75460.39026303306</v>
      </c>
      <c r="C13" s="273">
        <v>39915.966486243764</v>
      </c>
      <c r="D13" s="273">
        <v>35544.4237767892</v>
      </c>
      <c r="E13" s="273">
        <v>5876.2014846041075</v>
      </c>
      <c r="F13" s="273">
        <v>69584.18877842894</v>
      </c>
      <c r="G13" s="273">
        <v>59800.62573102297</v>
      </c>
      <c r="H13" s="273">
        <v>15659.76453201002</v>
      </c>
    </row>
    <row r="14" spans="1:8" ht="15">
      <c r="A14" t="s">
        <v>214</v>
      </c>
      <c r="B14" s="14">
        <v>115283.4505325021</v>
      </c>
      <c r="C14" s="14">
        <v>49810.581923985104</v>
      </c>
      <c r="D14" s="14">
        <v>65472.86860851692</v>
      </c>
      <c r="E14" s="14">
        <v>7697.682627116893</v>
      </c>
      <c r="F14" s="14">
        <v>107585.76790538519</v>
      </c>
      <c r="G14" s="14">
        <v>93122.77305650616</v>
      </c>
      <c r="H14" s="14">
        <v>22160.67747599592</v>
      </c>
    </row>
    <row r="15" spans="1:8" ht="15">
      <c r="A15" t="s">
        <v>215</v>
      </c>
      <c r="B15" s="14">
        <v>192537.31889054817</v>
      </c>
      <c r="C15" s="14">
        <v>75504.24348702114</v>
      </c>
      <c r="D15" s="14">
        <v>117033.07540352654</v>
      </c>
      <c r="E15" s="14">
        <v>8990.724199276568</v>
      </c>
      <c r="F15" s="14">
        <v>183546.59469127172</v>
      </c>
      <c r="G15" s="14">
        <v>167423.31784634833</v>
      </c>
      <c r="H15" s="14">
        <v>25114.001044199736</v>
      </c>
    </row>
    <row r="16" spans="1:8" ht="4.5" customHeight="1">
      <c r="A16" s="77"/>
      <c r="B16" s="226"/>
      <c r="C16" s="226"/>
      <c r="D16" s="226"/>
      <c r="E16" s="226"/>
      <c r="F16" s="226"/>
      <c r="G16" s="226"/>
      <c r="H16" s="226"/>
    </row>
    <row r="17" spans="1:8" ht="15">
      <c r="A17" s="105" t="s">
        <v>259</v>
      </c>
      <c r="B17" s="305">
        <f>+B7/B5*100</f>
        <v>47.58314170673405</v>
      </c>
      <c r="C17" s="305">
        <f aca="true" t="shared" si="1" ref="C17:H17">+C7/C5*100</f>
        <v>56.37282660711437</v>
      </c>
      <c r="D17" s="305">
        <f t="shared" si="1"/>
        <v>40.220239815202994</v>
      </c>
      <c r="E17" s="132">
        <f t="shared" si="1"/>
        <v>56.33631314781265</v>
      </c>
      <c r="F17" s="132">
        <f t="shared" si="1"/>
        <v>46.698264741292434</v>
      </c>
      <c r="G17" s="132">
        <f t="shared" si="1"/>
        <v>46.30627961682773</v>
      </c>
      <c r="H17" s="132">
        <f t="shared" si="1"/>
        <v>50.161784764513285</v>
      </c>
    </row>
    <row r="18" spans="1:8" ht="15">
      <c r="A18" t="s">
        <v>260</v>
      </c>
      <c r="B18" s="305">
        <f>+B8/B5*100</f>
        <v>38.21337356734501</v>
      </c>
      <c r="C18" s="305">
        <f aca="true" t="shared" si="2" ref="C18:H18">+C8/C5*100</f>
        <v>44.9956133354602</v>
      </c>
      <c r="D18" s="305">
        <f t="shared" si="2"/>
        <v>32.53205636776341</v>
      </c>
      <c r="E18" s="132">
        <f t="shared" si="2"/>
        <v>43.49440171067091</v>
      </c>
      <c r="F18" s="132">
        <f t="shared" si="2"/>
        <v>37.67950305088885</v>
      </c>
      <c r="G18" s="132">
        <f t="shared" si="2"/>
        <v>35.70109409844576</v>
      </c>
      <c r="H18" s="132">
        <f t="shared" si="2"/>
        <v>43.28696143786724</v>
      </c>
    </row>
    <row r="19" spans="1:8" ht="8.25" customHeight="1">
      <c r="A19" s="77"/>
      <c r="B19" s="307"/>
      <c r="C19" s="307"/>
      <c r="D19" s="307"/>
      <c r="E19" s="221"/>
      <c r="F19" s="221"/>
      <c r="G19" s="221"/>
      <c r="H19" s="221"/>
    </row>
    <row r="20" spans="1:8" ht="15">
      <c r="A20" t="s">
        <v>261</v>
      </c>
      <c r="B20" s="305">
        <f>+B9/B7*100</f>
        <v>19.6913608545167</v>
      </c>
      <c r="C20" s="305">
        <f aca="true" t="shared" si="3" ref="C20:H20">+C9/C7*100</f>
        <v>20.182087641172746</v>
      </c>
      <c r="D20" s="305">
        <f t="shared" si="3"/>
        <v>19.115210358674933</v>
      </c>
      <c r="E20" s="132">
        <f t="shared" si="3"/>
        <v>22.795086720438608</v>
      </c>
      <c r="F20" s="132">
        <f t="shared" si="3"/>
        <v>19.31284115237979</v>
      </c>
      <c r="G20" s="132">
        <f t="shared" si="3"/>
        <v>22.902262082242597</v>
      </c>
      <c r="H20" s="132">
        <f t="shared" si="3"/>
        <v>13.705300477086707</v>
      </c>
    </row>
    <row r="21" spans="1:8" ht="15" customHeight="1">
      <c r="A21" s="463" t="s">
        <v>262</v>
      </c>
      <c r="B21" s="305"/>
      <c r="C21" s="305"/>
      <c r="D21" s="305"/>
      <c r="E21" s="132"/>
      <c r="F21" s="132"/>
      <c r="G21" s="132"/>
      <c r="H21" s="132"/>
    </row>
    <row r="22" spans="1:8" ht="15">
      <c r="A22" s="463"/>
      <c r="B22" s="305">
        <f>+(B9+B14)/B7*100</f>
        <v>41.712022855208566</v>
      </c>
      <c r="C22" s="305">
        <f aca="true" t="shared" si="4" ref="C22:H22">+(C9+C14)/C7*100</f>
        <v>37.800369241756044</v>
      </c>
      <c r="D22" s="305">
        <f t="shared" si="4"/>
        <v>46.30460110900484</v>
      </c>
      <c r="E22" s="132">
        <f t="shared" si="4"/>
        <v>36.32186308734759</v>
      </c>
      <c r="F22" s="132">
        <f t="shared" si="4"/>
        <v>42.36938815032139</v>
      </c>
      <c r="G22" s="132">
        <f t="shared" si="4"/>
        <v>50.2311893412452</v>
      </c>
      <c r="H22" s="132">
        <f t="shared" si="4"/>
        <v>25.82980121897619</v>
      </c>
    </row>
    <row r="23" spans="1:8" ht="15" customHeight="1">
      <c r="A23" s="463" t="s">
        <v>263</v>
      </c>
      <c r="B23" s="305"/>
      <c r="C23" s="305"/>
      <c r="D23" s="305"/>
      <c r="E23" s="132"/>
      <c r="F23" s="132"/>
      <c r="G23" s="132"/>
      <c r="H23" s="132"/>
    </row>
    <row r="24" spans="1:8" ht="15">
      <c r="A24" s="463"/>
      <c r="B24" s="305">
        <f>+(B9+B15)/(B7+B15)*100</f>
        <v>41.28505633408407</v>
      </c>
      <c r="C24" s="305">
        <f aca="true" t="shared" si="5" ref="C24:H24">+(C9+C15)/(C7+C15)*100</f>
        <v>37.005556112302294</v>
      </c>
      <c r="D24" s="305">
        <f t="shared" si="5"/>
        <v>45.56921076770772</v>
      </c>
      <c r="E24" s="132">
        <f t="shared" si="5"/>
        <v>33.328501805101304</v>
      </c>
      <c r="F24" s="132">
        <f t="shared" si="5"/>
        <v>42.09149772854017</v>
      </c>
      <c r="G24" s="132">
        <f t="shared" si="5"/>
        <v>48.30306418839774</v>
      </c>
      <c r="H24" s="132">
        <f t="shared" si="5"/>
        <v>24.13006916746049</v>
      </c>
    </row>
    <row r="25" spans="1:8" ht="15" customHeight="1">
      <c r="A25" s="147" t="s">
        <v>264</v>
      </c>
      <c r="B25" s="305">
        <f>+SUM(B9,B14,B15)/SUM(B7,B15)*100</f>
        <v>57.384718121585735</v>
      </c>
      <c r="C25" s="305">
        <f aca="true" t="shared" si="6" ref="C25:H25">+SUM(C9,C14,C15)/SUM(C7,C15)*100</f>
        <v>50.9103779610143</v>
      </c>
      <c r="D25" s="305">
        <f t="shared" si="6"/>
        <v>63.866099513395014</v>
      </c>
      <c r="E25" s="132">
        <f t="shared" si="6"/>
        <v>45.00975896633329</v>
      </c>
      <c r="F25" s="132">
        <f t="shared" si="6"/>
        <v>58.638989588103904</v>
      </c>
      <c r="G25" s="132">
        <f t="shared" si="6"/>
        <v>66.62813878158109</v>
      </c>
      <c r="H25" s="132">
        <f t="shared" si="6"/>
        <v>34.78987837650673</v>
      </c>
    </row>
    <row r="26" spans="1:8" ht="6" customHeight="1">
      <c r="A26" s="77"/>
      <c r="B26" s="308"/>
      <c r="C26" s="308"/>
      <c r="D26" s="308"/>
      <c r="E26" s="308"/>
      <c r="F26" s="308"/>
      <c r="G26" s="308"/>
      <c r="H26" s="308"/>
    </row>
    <row r="27" spans="1:8" ht="15">
      <c r="A27" t="s">
        <v>265</v>
      </c>
      <c r="B27" s="396">
        <v>32.5</v>
      </c>
      <c r="C27" s="396">
        <v>36.3</v>
      </c>
      <c r="D27" s="396">
        <v>28.8</v>
      </c>
      <c r="E27" s="396">
        <v>37</v>
      </c>
      <c r="F27" s="396">
        <v>31.9</v>
      </c>
      <c r="G27" s="396">
        <v>35.8</v>
      </c>
      <c r="H27" s="396">
        <v>27.4</v>
      </c>
    </row>
    <row r="28" spans="1:8" ht="15">
      <c r="A28" t="s">
        <v>266</v>
      </c>
      <c r="B28" s="397">
        <v>27.8</v>
      </c>
      <c r="C28" s="397">
        <v>28.4</v>
      </c>
      <c r="D28" s="397">
        <v>27.1</v>
      </c>
      <c r="E28" s="397">
        <v>26.2</v>
      </c>
      <c r="F28" s="397">
        <v>28</v>
      </c>
      <c r="G28" s="397">
        <v>32.5</v>
      </c>
      <c r="H28" s="397">
        <v>20.9</v>
      </c>
    </row>
    <row r="29" spans="1:8" ht="15">
      <c r="A29" t="s">
        <v>267</v>
      </c>
      <c r="B29" s="220">
        <v>20800</v>
      </c>
      <c r="C29" s="220">
        <v>26000</v>
      </c>
      <c r="D29" s="220">
        <v>18200</v>
      </c>
      <c r="E29" s="220">
        <v>26000</v>
      </c>
      <c r="F29" s="220">
        <v>20800</v>
      </c>
      <c r="G29" s="220">
        <v>18200</v>
      </c>
      <c r="H29" s="220">
        <v>26000</v>
      </c>
    </row>
    <row r="30" spans="1:8" ht="8.25" customHeight="1">
      <c r="A30" s="36"/>
      <c r="B30" s="36"/>
      <c r="C30" s="36"/>
      <c r="D30" s="36"/>
      <c r="E30" s="36"/>
      <c r="F30" s="36"/>
      <c r="G30" s="36"/>
      <c r="H30" s="36"/>
    </row>
    <row r="31" ht="15">
      <c r="B31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70C0"/>
  </sheetPr>
  <dimension ref="A1:H42"/>
  <sheetViews>
    <sheetView view="pageBreakPreview" zoomScaleSheetLayoutView="100" zoomScalePageLayoutView="0" workbookViewId="0" topLeftCell="A1">
      <selection activeCell="N20" sqref="N20"/>
    </sheetView>
  </sheetViews>
  <sheetFormatPr defaultColWidth="9.140625" defaultRowHeight="15"/>
  <cols>
    <col min="1" max="1" width="50.28125" style="0" customWidth="1"/>
    <col min="2" max="6" width="11.28125" style="0" customWidth="1"/>
    <col min="7" max="7" width="13.7109375" style="0" bestFit="1" customWidth="1"/>
    <col min="8" max="8" width="15.00390625" style="0" bestFit="1" customWidth="1"/>
  </cols>
  <sheetData>
    <row r="1" ht="15.75">
      <c r="A1" s="131" t="s">
        <v>585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8" ht="15">
      <c r="A5" t="s">
        <v>255</v>
      </c>
      <c r="B5" s="14">
        <v>2784512.1798528223</v>
      </c>
      <c r="C5" s="14">
        <v>1305134.5542468575</v>
      </c>
      <c r="D5" s="14">
        <v>1479377.625605906</v>
      </c>
      <c r="E5" s="14">
        <v>630561.0242562816</v>
      </c>
      <c r="F5" s="14">
        <v>2153951.1555964765</v>
      </c>
      <c r="G5" s="14">
        <v>1531973.8458307614</v>
      </c>
      <c r="H5" s="14">
        <v>1252538.3340219755</v>
      </c>
    </row>
    <row r="6" spans="2:8" ht="6.75" customHeight="1">
      <c r="B6" s="273"/>
      <c r="C6" s="273"/>
      <c r="D6" s="273"/>
      <c r="E6" s="273"/>
      <c r="F6" s="273"/>
      <c r="G6" s="273"/>
      <c r="H6" s="273"/>
    </row>
    <row r="7" spans="1:8" ht="15">
      <c r="A7" t="s">
        <v>256</v>
      </c>
      <c r="B7" s="273">
        <f>+B8+B9</f>
        <v>832615</v>
      </c>
      <c r="C7" s="350">
        <f aca="true" t="shared" si="0" ref="C7:H7">+C8+C9</f>
        <v>453481</v>
      </c>
      <c r="D7" s="350">
        <f t="shared" si="0"/>
        <v>379134</v>
      </c>
      <c r="E7" s="350">
        <f t="shared" si="0"/>
        <v>106252</v>
      </c>
      <c r="F7" s="350">
        <f t="shared" si="0"/>
        <v>726363</v>
      </c>
      <c r="G7" s="350">
        <f t="shared" si="0"/>
        <v>485312</v>
      </c>
      <c r="H7" s="350">
        <f t="shared" si="0"/>
        <v>347304</v>
      </c>
    </row>
    <row r="8" spans="1:8" ht="15">
      <c r="A8" t="s">
        <v>212</v>
      </c>
      <c r="B8" s="398">
        <v>743058</v>
      </c>
      <c r="C8" s="398">
        <v>402148</v>
      </c>
      <c r="D8" s="398">
        <v>340910</v>
      </c>
      <c r="E8" s="398">
        <v>89294</v>
      </c>
      <c r="F8" s="398">
        <v>653764</v>
      </c>
      <c r="G8" s="398">
        <v>422085</v>
      </c>
      <c r="H8" s="398">
        <v>320973</v>
      </c>
    </row>
    <row r="9" spans="1:8" ht="15">
      <c r="A9" t="s">
        <v>213</v>
      </c>
      <c r="B9" s="398">
        <v>89557</v>
      </c>
      <c r="C9" s="398">
        <v>51333</v>
      </c>
      <c r="D9" s="398">
        <v>38224</v>
      </c>
      <c r="E9" s="398">
        <v>16958</v>
      </c>
      <c r="F9" s="398">
        <v>72599</v>
      </c>
      <c r="G9" s="398">
        <v>63227</v>
      </c>
      <c r="H9" s="398">
        <v>26331</v>
      </c>
    </row>
    <row r="10" spans="1:8" ht="15">
      <c r="A10" t="s">
        <v>257</v>
      </c>
      <c r="B10" s="398">
        <v>687843</v>
      </c>
      <c r="C10" s="398">
        <v>255042</v>
      </c>
      <c r="D10" s="398">
        <v>432801</v>
      </c>
      <c r="E10" s="398">
        <v>59412</v>
      </c>
      <c r="F10" s="398">
        <v>628431</v>
      </c>
      <c r="G10" s="398">
        <v>432162</v>
      </c>
      <c r="H10" s="398">
        <v>255681</v>
      </c>
    </row>
    <row r="11" spans="1:8" ht="6.75" customHeight="1">
      <c r="A11" s="77"/>
      <c r="B11" s="253"/>
      <c r="C11" s="253"/>
      <c r="D11" s="253"/>
      <c r="E11" s="253"/>
      <c r="F11" s="253"/>
      <c r="G11" s="253"/>
      <c r="H11" s="253"/>
    </row>
    <row r="12" spans="1:8" ht="15">
      <c r="A12" t="s">
        <v>258</v>
      </c>
      <c r="B12" s="399">
        <v>670468</v>
      </c>
      <c r="C12" s="399">
        <v>280026</v>
      </c>
      <c r="D12" s="399">
        <v>390442</v>
      </c>
      <c r="E12" s="399">
        <v>55847</v>
      </c>
      <c r="F12" s="399">
        <v>614621</v>
      </c>
      <c r="G12" s="399">
        <v>515274</v>
      </c>
      <c r="H12" s="399">
        <v>155194</v>
      </c>
    </row>
    <row r="13" spans="1:8" ht="15">
      <c r="A13" t="s">
        <v>213</v>
      </c>
      <c r="B13" s="399">
        <v>89557</v>
      </c>
      <c r="C13" s="399">
        <v>51333</v>
      </c>
      <c r="D13" s="399">
        <v>38224</v>
      </c>
      <c r="E13" s="399">
        <v>16958</v>
      </c>
      <c r="F13" s="399">
        <v>72599</v>
      </c>
      <c r="G13" s="399">
        <v>63227</v>
      </c>
      <c r="H13" s="399">
        <v>26331</v>
      </c>
    </row>
    <row r="14" spans="1:8" ht="15">
      <c r="A14" t="s">
        <v>214</v>
      </c>
      <c r="B14" s="399">
        <v>258808</v>
      </c>
      <c r="C14" s="399">
        <v>114999</v>
      </c>
      <c r="D14" s="399">
        <v>143809</v>
      </c>
      <c r="E14" s="399">
        <v>9901</v>
      </c>
      <c r="F14" s="399">
        <v>248908</v>
      </c>
      <c r="G14" s="399">
        <v>190190</v>
      </c>
      <c r="H14" s="399">
        <v>68619</v>
      </c>
    </row>
    <row r="15" spans="1:8" ht="15">
      <c r="A15" t="s">
        <v>215</v>
      </c>
      <c r="B15" s="399">
        <v>322102</v>
      </c>
      <c r="C15" s="399">
        <v>113693</v>
      </c>
      <c r="D15" s="399">
        <v>208409</v>
      </c>
      <c r="E15" s="399">
        <v>28988</v>
      </c>
      <c r="F15" s="399">
        <v>293114</v>
      </c>
      <c r="G15" s="399">
        <v>261857</v>
      </c>
      <c r="H15" s="399">
        <v>60245</v>
      </c>
    </row>
    <row r="16" spans="1:8" ht="6.75" customHeight="1">
      <c r="A16" s="77"/>
      <c r="B16" s="33"/>
      <c r="C16" s="33"/>
      <c r="D16" s="33"/>
      <c r="E16" s="33"/>
      <c r="F16" s="33"/>
      <c r="G16" s="33"/>
      <c r="H16" s="33"/>
    </row>
    <row r="17" spans="1:8" ht="15">
      <c r="A17" s="105" t="s">
        <v>259</v>
      </c>
      <c r="B17" s="305">
        <f>+B7/B5*100</f>
        <v>29.901646903336893</v>
      </c>
      <c r="C17" s="305">
        <f aca="true" t="shared" si="1" ref="C17:H17">+C7/C5*100</f>
        <v>34.74591937853383</v>
      </c>
      <c r="D17" s="305">
        <f t="shared" si="1"/>
        <v>25.627939306214586</v>
      </c>
      <c r="E17" s="132">
        <f t="shared" si="1"/>
        <v>16.85039130436574</v>
      </c>
      <c r="F17" s="132">
        <f t="shared" si="1"/>
        <v>33.722352436485686</v>
      </c>
      <c r="G17" s="132">
        <f t="shared" si="1"/>
        <v>31.67886980060186</v>
      </c>
      <c r="H17" s="132">
        <f t="shared" si="1"/>
        <v>27.728013631709462</v>
      </c>
    </row>
    <row r="18" spans="1:8" ht="15">
      <c r="A18" t="s">
        <v>260</v>
      </c>
      <c r="B18" s="305">
        <f>+B8/B5*100</f>
        <v>26.68539234183831</v>
      </c>
      <c r="C18" s="305">
        <f aca="true" t="shared" si="2" ref="C18:H18">+C8/C5*100</f>
        <v>30.81276169506247</v>
      </c>
      <c r="D18" s="305">
        <f t="shared" si="2"/>
        <v>23.044150060088555</v>
      </c>
      <c r="E18" s="132">
        <f t="shared" si="2"/>
        <v>14.16104017930989</v>
      </c>
      <c r="F18" s="132">
        <f t="shared" si="2"/>
        <v>30.351848894129557</v>
      </c>
      <c r="G18" s="132">
        <f t="shared" si="2"/>
        <v>27.551710569256553</v>
      </c>
      <c r="H18" s="132">
        <f t="shared" si="2"/>
        <v>25.62580252289257</v>
      </c>
    </row>
    <row r="19" spans="1:8" ht="6" customHeight="1">
      <c r="A19" s="77"/>
      <c r="B19" s="307"/>
      <c r="C19" s="307"/>
      <c r="D19" s="307"/>
      <c r="E19" s="221"/>
      <c r="F19" s="221"/>
      <c r="G19" s="221"/>
      <c r="H19" s="221"/>
    </row>
    <row r="20" spans="1:8" ht="15">
      <c r="A20" t="s">
        <v>261</v>
      </c>
      <c r="B20" s="305">
        <f>+B9/B7*100</f>
        <v>10.756111768344313</v>
      </c>
      <c r="C20" s="305">
        <f aca="true" t="shared" si="3" ref="C20:H20">+C9/C7*100</f>
        <v>11.319768634187541</v>
      </c>
      <c r="D20" s="305">
        <f t="shared" si="3"/>
        <v>10.081923541544677</v>
      </c>
      <c r="E20" s="132">
        <f t="shared" si="3"/>
        <v>15.960170161502843</v>
      </c>
      <c r="F20" s="132">
        <f t="shared" si="3"/>
        <v>9.994864826539898</v>
      </c>
      <c r="G20" s="132">
        <f t="shared" si="3"/>
        <v>13.028113873137281</v>
      </c>
      <c r="H20" s="132">
        <f t="shared" si="3"/>
        <v>7.581542395135098</v>
      </c>
    </row>
    <row r="21" spans="1:8" ht="15" customHeight="1">
      <c r="A21" s="463" t="s">
        <v>262</v>
      </c>
      <c r="B21" s="305"/>
      <c r="C21" s="305"/>
      <c r="D21" s="305"/>
      <c r="E21" s="132"/>
      <c r="F21" s="132"/>
      <c r="G21" s="132"/>
      <c r="H21" s="132"/>
    </row>
    <row r="22" spans="1:8" ht="15">
      <c r="A22" s="463"/>
      <c r="B22" s="305">
        <f>+(B9+B14)/B7*100</f>
        <v>41.83986596446137</v>
      </c>
      <c r="C22" s="305">
        <f aca="true" t="shared" si="4" ref="C22:H22">+(C9+C14)/C7*100</f>
        <v>36.67893472934919</v>
      </c>
      <c r="D22" s="305">
        <f t="shared" si="4"/>
        <v>48.01283978751576</v>
      </c>
      <c r="E22" s="132">
        <f t="shared" si="4"/>
        <v>25.278582991378983</v>
      </c>
      <c r="F22" s="132">
        <f t="shared" si="4"/>
        <v>44.26257945407461</v>
      </c>
      <c r="G22" s="132">
        <f t="shared" si="4"/>
        <v>52.21733647632863</v>
      </c>
      <c r="H22" s="132">
        <f t="shared" si="4"/>
        <v>27.339161080782254</v>
      </c>
    </row>
    <row r="23" spans="1:8" ht="15" customHeight="1">
      <c r="A23" s="463" t="s">
        <v>263</v>
      </c>
      <c r="B23" s="305"/>
      <c r="C23" s="305"/>
      <c r="D23" s="305"/>
      <c r="E23" s="132"/>
      <c r="F23" s="132"/>
      <c r="G23" s="132"/>
      <c r="H23" s="132"/>
    </row>
    <row r="24" spans="1:8" ht="15">
      <c r="A24" s="463"/>
      <c r="B24" s="305">
        <f>+(B9+B15)/(B7+B15)*100</f>
        <v>35.65020693382015</v>
      </c>
      <c r="C24" s="305">
        <f aca="true" t="shared" si="5" ref="C24:H24">+(C9+C15)/(C7+C15)*100</f>
        <v>29.096185650259006</v>
      </c>
      <c r="D24" s="305">
        <f t="shared" si="5"/>
        <v>41.97701274630112</v>
      </c>
      <c r="E24" s="132">
        <f t="shared" si="5"/>
        <v>33.97367642709258</v>
      </c>
      <c r="F24" s="132">
        <f t="shared" si="5"/>
        <v>35.87260919079097</v>
      </c>
      <c r="G24" s="132">
        <f t="shared" si="5"/>
        <v>43.50876441608257</v>
      </c>
      <c r="H24" s="132">
        <f t="shared" si="5"/>
        <v>21.243089787976416</v>
      </c>
    </row>
    <row r="25" spans="1:8" ht="15">
      <c r="A25" s="147" t="s">
        <v>264</v>
      </c>
      <c r="B25" s="305">
        <f>+SUM(B9,B14,B15)/SUM(B7,B15)*100</f>
        <v>58.06331767870396</v>
      </c>
      <c r="C25" s="305">
        <f aca="true" t="shared" si="6" ref="C25:H25">+SUM(C9,C14,C15)/SUM(C7,C15)*100</f>
        <v>49.37197403266017</v>
      </c>
      <c r="D25" s="305">
        <f t="shared" si="6"/>
        <v>66.45334894637499</v>
      </c>
      <c r="E25" s="132">
        <f t="shared" si="6"/>
        <v>41.29473528541852</v>
      </c>
      <c r="F25" s="132">
        <f t="shared" si="6"/>
        <v>60.28787309571476</v>
      </c>
      <c r="G25" s="132">
        <f t="shared" si="6"/>
        <v>68.96351427856348</v>
      </c>
      <c r="H25" s="132">
        <f t="shared" si="6"/>
        <v>38.0800836218467</v>
      </c>
    </row>
    <row r="26" spans="1:8" ht="7.5" customHeight="1">
      <c r="A26" s="77"/>
      <c r="B26" s="308"/>
      <c r="C26" s="308"/>
      <c r="D26" s="308"/>
      <c r="E26" s="308"/>
      <c r="F26" s="308"/>
      <c r="G26" s="308"/>
      <c r="H26" s="308"/>
    </row>
    <row r="27" spans="1:8" ht="15">
      <c r="A27" t="s">
        <v>265</v>
      </c>
      <c r="B27" s="400">
        <v>15.3</v>
      </c>
      <c r="C27" s="400">
        <v>15.2</v>
      </c>
      <c r="D27" s="400">
        <v>15.5</v>
      </c>
      <c r="E27" s="400">
        <v>22.7</v>
      </c>
      <c r="F27" s="400">
        <v>14.2</v>
      </c>
      <c r="G27" s="400">
        <v>19.3</v>
      </c>
      <c r="H27" s="400">
        <v>11.5</v>
      </c>
    </row>
    <row r="28" spans="1:8" ht="15">
      <c r="A28" t="s">
        <v>266</v>
      </c>
      <c r="B28" s="401">
        <v>13.4</v>
      </c>
      <c r="C28" s="401">
        <v>12.8</v>
      </c>
      <c r="D28" s="401">
        <v>14.1</v>
      </c>
      <c r="E28" s="401">
        <v>17.2</v>
      </c>
      <c r="F28" s="401">
        <v>12.8</v>
      </c>
      <c r="G28" s="401">
        <v>17.6</v>
      </c>
      <c r="H28" s="401">
        <v>9</v>
      </c>
    </row>
    <row r="29" spans="1:8" ht="15">
      <c r="A29" t="s">
        <v>267</v>
      </c>
      <c r="B29" s="276">
        <v>20800</v>
      </c>
      <c r="C29" s="276">
        <v>26000</v>
      </c>
      <c r="D29" s="276">
        <v>18200</v>
      </c>
      <c r="E29" s="276">
        <v>39000</v>
      </c>
      <c r="F29" s="276">
        <v>18200</v>
      </c>
      <c r="G29" s="276">
        <v>18200</v>
      </c>
      <c r="H29" s="276">
        <v>26000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4" spans="2:3" ht="15">
      <c r="B34" s="75"/>
      <c r="C34" s="134"/>
    </row>
    <row r="35" spans="2:3" ht="15">
      <c r="B35" s="75"/>
      <c r="C35" s="134"/>
    </row>
    <row r="36" spans="2:3" ht="15">
      <c r="B36" s="75"/>
      <c r="C36" s="134"/>
    </row>
    <row r="37" spans="2:3" ht="15">
      <c r="B37" s="75"/>
      <c r="C37" s="134"/>
    </row>
    <row r="38" ht="15">
      <c r="B38" s="75"/>
    </row>
    <row r="39" ht="15">
      <c r="B39" s="75"/>
    </row>
    <row r="40" ht="15">
      <c r="B40" s="75"/>
    </row>
    <row r="42" ht="15">
      <c r="B42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51.00390625" style="0" customWidth="1"/>
    <col min="2" max="6" width="12.140625" style="0" customWidth="1"/>
  </cols>
  <sheetData>
    <row r="1" ht="15.75">
      <c r="A1" s="145" t="s">
        <v>586</v>
      </c>
    </row>
    <row r="2" spans="1:6" ht="15">
      <c r="A2" s="10"/>
      <c r="B2" s="229"/>
      <c r="C2" s="229"/>
      <c r="D2" s="229"/>
      <c r="E2" s="229"/>
      <c r="F2" s="229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176" t="s">
        <v>506</v>
      </c>
      <c r="B4" s="402">
        <v>588071</v>
      </c>
      <c r="C4" s="402">
        <v>340902</v>
      </c>
      <c r="D4" s="402">
        <v>247168</v>
      </c>
      <c r="E4" s="402">
        <v>453957</v>
      </c>
      <c r="F4" s="402">
        <v>134114</v>
      </c>
    </row>
    <row r="5" spans="1:6" ht="12" customHeight="1">
      <c r="A5" s="176"/>
      <c r="B5" s="133"/>
      <c r="C5" s="133"/>
      <c r="D5" s="133"/>
      <c r="E5" s="133"/>
      <c r="F5" s="133"/>
    </row>
    <row r="6" spans="1:6" ht="15">
      <c r="A6" s="154" t="s">
        <v>25</v>
      </c>
      <c r="B6" s="402">
        <v>71341</v>
      </c>
      <c r="C6" s="402">
        <v>31018</v>
      </c>
      <c r="D6" s="402">
        <v>40323</v>
      </c>
      <c r="E6" s="402">
        <v>19944</v>
      </c>
      <c r="F6" s="402">
        <v>51397</v>
      </c>
    </row>
    <row r="7" spans="1:6" ht="15">
      <c r="A7" s="176" t="s">
        <v>28</v>
      </c>
      <c r="B7" s="402">
        <v>3048</v>
      </c>
      <c r="C7" s="402">
        <v>2909</v>
      </c>
      <c r="D7" s="402">
        <v>139</v>
      </c>
      <c r="E7" s="402">
        <v>1165</v>
      </c>
      <c r="F7" s="402">
        <v>1883</v>
      </c>
    </row>
    <row r="8" spans="1:6" ht="15">
      <c r="A8" s="37" t="s">
        <v>26</v>
      </c>
      <c r="B8" s="402">
        <v>37008</v>
      </c>
      <c r="C8" s="402">
        <v>22367</v>
      </c>
      <c r="D8" s="402">
        <v>14640</v>
      </c>
      <c r="E8" s="402">
        <v>27198</v>
      </c>
      <c r="F8" s="402">
        <v>9810</v>
      </c>
    </row>
    <row r="9" spans="1:6" ht="15">
      <c r="A9" s="176" t="s">
        <v>349</v>
      </c>
      <c r="B9" s="402">
        <v>4132</v>
      </c>
      <c r="C9" s="402">
        <v>3612</v>
      </c>
      <c r="D9" s="402">
        <v>520</v>
      </c>
      <c r="E9" s="402">
        <v>3322</v>
      </c>
      <c r="F9" s="402">
        <v>810</v>
      </c>
    </row>
    <row r="10" spans="1:6" ht="15">
      <c r="A10" s="176" t="s">
        <v>350</v>
      </c>
      <c r="B10" s="402">
        <v>2991</v>
      </c>
      <c r="C10" s="402">
        <v>1754</v>
      </c>
      <c r="D10" s="402">
        <v>1237</v>
      </c>
      <c r="E10" s="402">
        <v>2035</v>
      </c>
      <c r="F10" s="402">
        <v>957</v>
      </c>
    </row>
    <row r="11" spans="1:6" ht="15">
      <c r="A11" s="176" t="s">
        <v>351</v>
      </c>
      <c r="B11" s="402">
        <v>55485</v>
      </c>
      <c r="C11" s="402">
        <v>48715</v>
      </c>
      <c r="D11" s="402">
        <v>6771</v>
      </c>
      <c r="E11" s="402">
        <v>39543</v>
      </c>
      <c r="F11" s="402">
        <v>15943</v>
      </c>
    </row>
    <row r="12" spans="1:6" ht="15">
      <c r="A12" s="176" t="s">
        <v>364</v>
      </c>
      <c r="B12" s="402">
        <v>123092</v>
      </c>
      <c r="C12" s="402">
        <v>63452</v>
      </c>
      <c r="D12" s="402">
        <v>59640</v>
      </c>
      <c r="E12" s="402">
        <v>98106</v>
      </c>
      <c r="F12" s="402">
        <v>24985</v>
      </c>
    </row>
    <row r="13" spans="1:6" ht="15">
      <c r="A13" s="176" t="s">
        <v>33</v>
      </c>
      <c r="B13" s="402">
        <v>40752</v>
      </c>
      <c r="C13" s="402">
        <v>38830</v>
      </c>
      <c r="D13" s="402">
        <v>1922</v>
      </c>
      <c r="E13" s="402">
        <v>31102</v>
      </c>
      <c r="F13" s="402">
        <v>9650</v>
      </c>
    </row>
    <row r="14" spans="1:6" ht="15">
      <c r="A14" s="176" t="s">
        <v>352</v>
      </c>
      <c r="B14" s="402">
        <v>19065</v>
      </c>
      <c r="C14" s="402">
        <v>10007</v>
      </c>
      <c r="D14" s="402">
        <v>9057</v>
      </c>
      <c r="E14" s="402">
        <v>18470</v>
      </c>
      <c r="F14" s="402">
        <v>595</v>
      </c>
    </row>
    <row r="15" spans="1:6" ht="15">
      <c r="A15" s="176" t="s">
        <v>353</v>
      </c>
      <c r="B15" s="402">
        <v>5489</v>
      </c>
      <c r="C15" s="402">
        <v>3822</v>
      </c>
      <c r="D15" s="402">
        <v>1667</v>
      </c>
      <c r="E15" s="402">
        <v>4867</v>
      </c>
      <c r="F15" s="402">
        <v>622</v>
      </c>
    </row>
    <row r="16" spans="1:6" ht="15">
      <c r="A16" s="37" t="s">
        <v>507</v>
      </c>
      <c r="B16" s="402">
        <v>11358</v>
      </c>
      <c r="C16" s="402">
        <v>6755</v>
      </c>
      <c r="D16" s="402">
        <v>4603</v>
      </c>
      <c r="E16" s="402">
        <v>11194</v>
      </c>
      <c r="F16" s="402">
        <v>164</v>
      </c>
    </row>
    <row r="17" spans="1:6" ht="15">
      <c r="A17" s="176" t="s">
        <v>355</v>
      </c>
      <c r="B17" s="402">
        <v>1642</v>
      </c>
      <c r="C17" s="402">
        <v>1180</v>
      </c>
      <c r="D17" s="402">
        <v>461</v>
      </c>
      <c r="E17" s="402">
        <v>1642</v>
      </c>
      <c r="F17" s="402">
        <v>0</v>
      </c>
    </row>
    <row r="18" spans="1:6" ht="15">
      <c r="A18" s="37" t="s">
        <v>503</v>
      </c>
      <c r="B18" s="402">
        <v>15465</v>
      </c>
      <c r="C18" s="402">
        <v>10903</v>
      </c>
      <c r="D18" s="402">
        <v>4562</v>
      </c>
      <c r="E18" s="402">
        <v>15099</v>
      </c>
      <c r="F18" s="402">
        <v>366</v>
      </c>
    </row>
    <row r="19" spans="1:6" ht="15">
      <c r="A19" s="176" t="s">
        <v>356</v>
      </c>
      <c r="B19" s="402">
        <v>20026</v>
      </c>
      <c r="C19" s="402">
        <v>13973</v>
      </c>
      <c r="D19" s="402">
        <v>6054</v>
      </c>
      <c r="E19" s="402">
        <v>18646</v>
      </c>
      <c r="F19" s="402">
        <v>1380</v>
      </c>
    </row>
    <row r="20" spans="1:6" ht="15">
      <c r="A20" s="176" t="s">
        <v>357</v>
      </c>
      <c r="B20" s="402">
        <v>19833</v>
      </c>
      <c r="C20" s="402">
        <v>14962</v>
      </c>
      <c r="D20" s="402">
        <v>4871</v>
      </c>
      <c r="E20" s="402">
        <v>17915</v>
      </c>
      <c r="F20" s="402">
        <v>1919</v>
      </c>
    </row>
    <row r="21" spans="1:6" ht="15">
      <c r="A21" s="176" t="s">
        <v>358</v>
      </c>
      <c r="B21" s="402">
        <v>18757</v>
      </c>
      <c r="C21" s="402">
        <v>10498</v>
      </c>
      <c r="D21" s="402">
        <v>8259</v>
      </c>
      <c r="E21" s="402">
        <v>16653</v>
      </c>
      <c r="F21" s="402">
        <v>2104</v>
      </c>
    </row>
    <row r="22" spans="1:6" ht="15">
      <c r="A22" s="176" t="s">
        <v>359</v>
      </c>
      <c r="B22" s="402">
        <v>13303</v>
      </c>
      <c r="C22" s="402">
        <v>5678</v>
      </c>
      <c r="D22" s="402">
        <v>7625</v>
      </c>
      <c r="E22" s="402">
        <v>12022</v>
      </c>
      <c r="F22" s="402">
        <v>1281</v>
      </c>
    </row>
    <row r="23" spans="1:6" ht="15">
      <c r="A23" s="176" t="s">
        <v>363</v>
      </c>
      <c r="B23" s="402">
        <v>2715</v>
      </c>
      <c r="C23" s="402">
        <v>1964</v>
      </c>
      <c r="D23" s="402">
        <v>751</v>
      </c>
      <c r="E23" s="402">
        <v>2342</v>
      </c>
      <c r="F23" s="402">
        <v>373</v>
      </c>
    </row>
    <row r="24" spans="1:6" ht="15">
      <c r="A24" s="176" t="s">
        <v>362</v>
      </c>
      <c r="B24" s="402">
        <v>15805</v>
      </c>
      <c r="C24" s="402">
        <v>8367</v>
      </c>
      <c r="D24" s="402">
        <v>7438</v>
      </c>
      <c r="E24" s="402">
        <v>13221</v>
      </c>
      <c r="F24" s="402">
        <v>2584</v>
      </c>
    </row>
    <row r="25" spans="1:6" ht="15">
      <c r="A25" s="176" t="s">
        <v>361</v>
      </c>
      <c r="B25" s="402">
        <v>102550</v>
      </c>
      <c r="C25" s="402">
        <v>37430</v>
      </c>
      <c r="D25" s="402">
        <v>65120</v>
      </c>
      <c r="E25" s="402">
        <v>95606</v>
      </c>
      <c r="F25" s="402">
        <v>6944</v>
      </c>
    </row>
    <row r="26" spans="1:6" ht="15">
      <c r="A26" s="176" t="s">
        <v>360</v>
      </c>
      <c r="B26" s="402">
        <v>4214</v>
      </c>
      <c r="C26" s="402">
        <v>2705</v>
      </c>
      <c r="D26" s="402">
        <v>1509</v>
      </c>
      <c r="E26" s="402">
        <v>3867</v>
      </c>
      <c r="F26" s="402">
        <v>347</v>
      </c>
    </row>
    <row r="27" spans="1:6" ht="8.25" customHeight="1">
      <c r="A27" s="10"/>
      <c r="B27" s="10"/>
      <c r="C27" s="10"/>
      <c r="D27" s="10"/>
      <c r="E27" s="10"/>
      <c r="F27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9.28125" style="0" customWidth="1"/>
    <col min="2" max="6" width="12.140625" style="0" customWidth="1"/>
  </cols>
  <sheetData>
    <row r="1" ht="15.75">
      <c r="A1" s="145" t="s">
        <v>587</v>
      </c>
    </row>
    <row r="2" spans="1:6" ht="15">
      <c r="A2" s="10"/>
      <c r="B2" s="229"/>
      <c r="C2" s="229"/>
      <c r="D2" s="229"/>
      <c r="E2" s="229"/>
      <c r="F2" s="229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218" t="s">
        <v>506</v>
      </c>
      <c r="B4" s="403">
        <v>709282</v>
      </c>
      <c r="C4" s="403">
        <v>394738</v>
      </c>
      <c r="D4" s="403">
        <v>314544</v>
      </c>
      <c r="E4" s="403">
        <v>143919</v>
      </c>
      <c r="F4" s="403">
        <v>565363</v>
      </c>
    </row>
    <row r="5" spans="1:6" ht="6.75" customHeight="1">
      <c r="A5" s="176"/>
      <c r="B5" s="133"/>
      <c r="C5" s="133"/>
      <c r="D5" s="133"/>
      <c r="E5" s="133"/>
      <c r="F5" s="133"/>
    </row>
    <row r="6" spans="1:6" ht="15">
      <c r="A6" s="403" t="s">
        <v>701</v>
      </c>
      <c r="B6" s="403">
        <v>352763</v>
      </c>
      <c r="C6" s="403">
        <v>174290</v>
      </c>
      <c r="D6" s="403">
        <v>178473</v>
      </c>
      <c r="E6" s="403">
        <v>18767</v>
      </c>
      <c r="F6" s="403">
        <v>333996</v>
      </c>
    </row>
    <row r="7" spans="1:6" ht="15">
      <c r="A7" s="403" t="s">
        <v>702</v>
      </c>
      <c r="B7" s="403">
        <v>11966</v>
      </c>
      <c r="C7" s="403">
        <v>10956</v>
      </c>
      <c r="D7" s="403">
        <v>1010</v>
      </c>
      <c r="E7" s="403">
        <v>0</v>
      </c>
      <c r="F7" s="403">
        <v>11966</v>
      </c>
    </row>
    <row r="8" spans="1:6" ht="15">
      <c r="A8" s="403" t="s">
        <v>703</v>
      </c>
      <c r="B8" s="403">
        <v>32680</v>
      </c>
      <c r="C8" s="403">
        <v>16356</v>
      </c>
      <c r="D8" s="403">
        <v>16324</v>
      </c>
      <c r="E8" s="403">
        <v>6208</v>
      </c>
      <c r="F8" s="403">
        <v>26472</v>
      </c>
    </row>
    <row r="9" spans="1:6" ht="15">
      <c r="A9" s="403" t="s">
        <v>704</v>
      </c>
      <c r="B9" s="403">
        <v>1745</v>
      </c>
      <c r="C9" s="403">
        <v>1745</v>
      </c>
      <c r="D9" s="403">
        <v>0</v>
      </c>
      <c r="E9" s="403">
        <v>0</v>
      </c>
      <c r="F9" s="403">
        <v>1745</v>
      </c>
    </row>
    <row r="10" spans="1:6" ht="15">
      <c r="A10" s="403" t="s">
        <v>705</v>
      </c>
      <c r="B10" s="403">
        <v>1834</v>
      </c>
      <c r="C10" s="403">
        <v>1175</v>
      </c>
      <c r="D10" s="403">
        <v>659</v>
      </c>
      <c r="E10" s="403">
        <v>516</v>
      </c>
      <c r="F10" s="403">
        <v>1318</v>
      </c>
    </row>
    <row r="11" spans="1:6" ht="15">
      <c r="A11" s="403" t="s">
        <v>706</v>
      </c>
      <c r="B11" s="403">
        <v>52014</v>
      </c>
      <c r="C11" s="403">
        <v>41109</v>
      </c>
      <c r="D11" s="403">
        <v>10906</v>
      </c>
      <c r="E11" s="403">
        <v>9708</v>
      </c>
      <c r="F11" s="403">
        <v>42307</v>
      </c>
    </row>
    <row r="12" spans="1:6" ht="15">
      <c r="A12" s="403" t="s">
        <v>707</v>
      </c>
      <c r="B12" s="403">
        <v>80414</v>
      </c>
      <c r="C12" s="403">
        <v>41488</v>
      </c>
      <c r="D12" s="403">
        <v>38926</v>
      </c>
      <c r="E12" s="403">
        <v>26207</v>
      </c>
      <c r="F12" s="403">
        <v>54207</v>
      </c>
    </row>
    <row r="13" spans="1:6" ht="15">
      <c r="A13" s="403" t="s">
        <v>708</v>
      </c>
      <c r="B13" s="403">
        <v>28162</v>
      </c>
      <c r="C13" s="403">
        <v>27363</v>
      </c>
      <c r="D13" s="403">
        <v>799</v>
      </c>
      <c r="E13" s="403">
        <v>10020</v>
      </c>
      <c r="F13" s="403">
        <v>18142</v>
      </c>
    </row>
    <row r="14" spans="1:6" ht="15">
      <c r="A14" s="403" t="s">
        <v>709</v>
      </c>
      <c r="B14" s="403">
        <v>7072</v>
      </c>
      <c r="C14" s="403">
        <v>3599</v>
      </c>
      <c r="D14" s="403">
        <v>3473</v>
      </c>
      <c r="E14" s="403">
        <v>5802</v>
      </c>
      <c r="F14" s="403">
        <v>1269</v>
      </c>
    </row>
    <row r="15" spans="1:6" ht="15">
      <c r="A15" s="403" t="s">
        <v>710</v>
      </c>
      <c r="B15" s="403">
        <v>5526</v>
      </c>
      <c r="C15" s="403">
        <v>2378</v>
      </c>
      <c r="D15" s="403">
        <v>3148</v>
      </c>
      <c r="E15" s="403">
        <v>3188</v>
      </c>
      <c r="F15" s="403">
        <v>2339</v>
      </c>
    </row>
    <row r="16" spans="1:6" ht="15">
      <c r="A16" s="403" t="s">
        <v>711</v>
      </c>
      <c r="B16" s="403">
        <v>571</v>
      </c>
      <c r="C16" s="403">
        <v>571</v>
      </c>
      <c r="D16" s="403">
        <v>0</v>
      </c>
      <c r="E16" s="403">
        <v>571</v>
      </c>
      <c r="F16" s="403">
        <v>0</v>
      </c>
    </row>
    <row r="17" spans="1:6" ht="15">
      <c r="A17" s="403" t="s">
        <v>712</v>
      </c>
      <c r="B17" s="403">
        <v>433</v>
      </c>
      <c r="C17" s="403">
        <v>433</v>
      </c>
      <c r="D17" s="403">
        <v>0</v>
      </c>
      <c r="E17" s="403">
        <v>0</v>
      </c>
      <c r="F17" s="403">
        <v>433</v>
      </c>
    </row>
    <row r="18" spans="1:6" ht="15">
      <c r="A18" s="403" t="s">
        <v>713</v>
      </c>
      <c r="B18" s="403">
        <v>5449</v>
      </c>
      <c r="C18" s="403">
        <v>3513</v>
      </c>
      <c r="D18" s="403">
        <v>1935</v>
      </c>
      <c r="E18" s="403">
        <v>993</v>
      </c>
      <c r="F18" s="403">
        <v>4455</v>
      </c>
    </row>
    <row r="19" spans="1:6" ht="15">
      <c r="A19" s="403" t="s">
        <v>714</v>
      </c>
      <c r="B19" s="403">
        <v>10499</v>
      </c>
      <c r="C19" s="403">
        <v>7439</v>
      </c>
      <c r="D19" s="403">
        <v>3060</v>
      </c>
      <c r="E19" s="403">
        <v>3875</v>
      </c>
      <c r="F19" s="403">
        <v>6624</v>
      </c>
    </row>
    <row r="20" spans="1:6" ht="15">
      <c r="A20" s="403" t="s">
        <v>715</v>
      </c>
      <c r="B20" s="403">
        <v>28421</v>
      </c>
      <c r="C20" s="403">
        <v>13214</v>
      </c>
      <c r="D20" s="403">
        <v>15207</v>
      </c>
      <c r="E20" s="403">
        <v>6934</v>
      </c>
      <c r="F20" s="403">
        <v>21488</v>
      </c>
    </row>
    <row r="21" spans="1:6" ht="15">
      <c r="A21" s="403" t="s">
        <v>716</v>
      </c>
      <c r="B21" s="403">
        <v>18492</v>
      </c>
      <c r="C21" s="403">
        <v>11166</v>
      </c>
      <c r="D21" s="403">
        <v>7326</v>
      </c>
      <c r="E21" s="403">
        <v>14281</v>
      </c>
      <c r="F21" s="403">
        <v>4212</v>
      </c>
    </row>
    <row r="22" spans="1:6" ht="15">
      <c r="A22" s="403" t="s">
        <v>717</v>
      </c>
      <c r="B22" s="403">
        <v>1833</v>
      </c>
      <c r="C22" s="403">
        <v>944</v>
      </c>
      <c r="D22" s="403">
        <v>890</v>
      </c>
      <c r="E22" s="403">
        <v>1301</v>
      </c>
      <c r="F22" s="403">
        <v>532</v>
      </c>
    </row>
    <row r="23" spans="1:6" ht="15">
      <c r="A23" s="403" t="s">
        <v>718</v>
      </c>
      <c r="B23" s="403">
        <v>8482</v>
      </c>
      <c r="C23" s="403">
        <v>5104</v>
      </c>
      <c r="D23" s="403">
        <v>3378</v>
      </c>
      <c r="E23" s="403">
        <v>1218</v>
      </c>
      <c r="F23" s="403">
        <v>7263</v>
      </c>
    </row>
    <row r="24" spans="1:6" ht="15">
      <c r="A24" s="403" t="s">
        <v>719</v>
      </c>
      <c r="B24" s="403">
        <v>60323</v>
      </c>
      <c r="C24" s="403">
        <v>31644</v>
      </c>
      <c r="D24" s="403">
        <v>28680</v>
      </c>
      <c r="E24" s="403">
        <v>34330</v>
      </c>
      <c r="F24" s="403">
        <v>25993</v>
      </c>
    </row>
    <row r="25" spans="1:6" ht="15">
      <c r="A25" s="403" t="s">
        <v>720</v>
      </c>
      <c r="B25" s="403">
        <v>601</v>
      </c>
      <c r="C25" s="403">
        <v>252</v>
      </c>
      <c r="D25" s="403">
        <v>349</v>
      </c>
      <c r="E25" s="403">
        <v>0</v>
      </c>
      <c r="F25" s="403">
        <v>601</v>
      </c>
    </row>
    <row r="26" spans="1:6" ht="8.25" customHeight="1">
      <c r="A26" s="10"/>
      <c r="B26" s="10"/>
      <c r="C26" s="10"/>
      <c r="D26" s="10"/>
      <c r="E26" s="10"/>
      <c r="F26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50.28125" style="0" customWidth="1"/>
    <col min="2" max="6" width="11.57421875" style="0" customWidth="1"/>
  </cols>
  <sheetData>
    <row r="1" ht="15.75">
      <c r="A1" s="145" t="s">
        <v>588</v>
      </c>
    </row>
    <row r="2" spans="1:6" ht="15">
      <c r="A2" s="10"/>
      <c r="B2" s="229"/>
      <c r="C2" s="229"/>
      <c r="D2" s="229"/>
      <c r="E2" s="229"/>
      <c r="F2" s="229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404" t="s">
        <v>506</v>
      </c>
      <c r="B4" s="404">
        <v>557687</v>
      </c>
      <c r="C4" s="404">
        <v>287621</v>
      </c>
      <c r="D4" s="404">
        <v>270066</v>
      </c>
      <c r="E4" s="404">
        <v>100432</v>
      </c>
      <c r="F4" s="404">
        <v>457255</v>
      </c>
    </row>
    <row r="5" spans="1:6" ht="6.75" customHeight="1">
      <c r="A5" s="176"/>
      <c r="B5" s="309"/>
      <c r="C5" s="309"/>
      <c r="D5" s="309"/>
      <c r="E5" s="309"/>
      <c r="F5" s="309"/>
    </row>
    <row r="6" spans="1:6" ht="15">
      <c r="A6" s="404" t="s">
        <v>701</v>
      </c>
      <c r="B6" s="404">
        <v>291251</v>
      </c>
      <c r="C6" s="404">
        <v>125128</v>
      </c>
      <c r="D6" s="404">
        <v>166123</v>
      </c>
      <c r="E6" s="404">
        <v>24271</v>
      </c>
      <c r="F6" s="404">
        <v>266979</v>
      </c>
    </row>
    <row r="7" spans="1:6" ht="15">
      <c r="A7" s="404" t="s">
        <v>702</v>
      </c>
      <c r="B7" s="404">
        <v>10817</v>
      </c>
      <c r="C7" s="404">
        <v>10033</v>
      </c>
      <c r="D7" s="404">
        <v>784</v>
      </c>
      <c r="E7" s="404">
        <v>1206</v>
      </c>
      <c r="F7" s="404">
        <v>9611</v>
      </c>
    </row>
    <row r="8" spans="1:6" ht="15">
      <c r="A8" s="404" t="s">
        <v>703</v>
      </c>
      <c r="B8" s="404">
        <v>18260</v>
      </c>
      <c r="C8" s="404">
        <v>12073</v>
      </c>
      <c r="D8" s="404">
        <v>6188</v>
      </c>
      <c r="E8" s="404">
        <v>3816</v>
      </c>
      <c r="F8" s="404">
        <v>14445</v>
      </c>
    </row>
    <row r="9" spans="1:6" ht="15">
      <c r="A9" s="404" t="s">
        <v>704</v>
      </c>
      <c r="B9" s="404">
        <v>1474</v>
      </c>
      <c r="C9" s="404">
        <v>1474</v>
      </c>
      <c r="D9" s="404">
        <v>0</v>
      </c>
      <c r="E9" s="404">
        <v>0</v>
      </c>
      <c r="F9" s="404">
        <v>1474</v>
      </c>
    </row>
    <row r="10" spans="1:6" ht="15">
      <c r="A10" s="404" t="s">
        <v>705</v>
      </c>
      <c r="B10" s="404">
        <v>1459</v>
      </c>
      <c r="C10" s="404">
        <v>1185</v>
      </c>
      <c r="D10" s="404">
        <v>274</v>
      </c>
      <c r="E10" s="404">
        <v>0</v>
      </c>
      <c r="F10" s="404">
        <v>1459</v>
      </c>
    </row>
    <row r="11" spans="1:6" ht="15">
      <c r="A11" s="404" t="s">
        <v>706</v>
      </c>
      <c r="B11" s="404">
        <v>44541</v>
      </c>
      <c r="C11" s="404">
        <v>30984</v>
      </c>
      <c r="D11" s="404">
        <v>13557</v>
      </c>
      <c r="E11" s="404">
        <v>7344</v>
      </c>
      <c r="F11" s="404">
        <v>37197</v>
      </c>
    </row>
    <row r="12" spans="1:6" ht="15">
      <c r="A12" s="404" t="s">
        <v>707</v>
      </c>
      <c r="B12" s="404">
        <v>83579</v>
      </c>
      <c r="C12" s="404">
        <v>37666</v>
      </c>
      <c r="D12" s="404">
        <v>45912</v>
      </c>
      <c r="E12" s="404">
        <v>24517</v>
      </c>
      <c r="F12" s="404">
        <v>59061</v>
      </c>
    </row>
    <row r="13" spans="1:6" ht="15">
      <c r="A13" s="404" t="s">
        <v>708</v>
      </c>
      <c r="B13" s="404">
        <v>26676</v>
      </c>
      <c r="C13" s="404">
        <v>21480</v>
      </c>
      <c r="D13" s="404">
        <v>5197</v>
      </c>
      <c r="E13" s="404">
        <v>11320</v>
      </c>
      <c r="F13" s="404">
        <v>15356</v>
      </c>
    </row>
    <row r="14" spans="1:6" ht="15">
      <c r="A14" s="404" t="s">
        <v>709</v>
      </c>
      <c r="B14" s="404">
        <v>6198</v>
      </c>
      <c r="C14" s="404">
        <v>3356</v>
      </c>
      <c r="D14" s="404">
        <v>2842</v>
      </c>
      <c r="E14" s="404">
        <v>1720</v>
      </c>
      <c r="F14" s="404">
        <v>4478</v>
      </c>
    </row>
    <row r="15" spans="1:6" ht="15">
      <c r="A15" s="404" t="s">
        <v>721</v>
      </c>
      <c r="B15" s="404">
        <v>1632</v>
      </c>
      <c r="C15" s="404">
        <v>444</v>
      </c>
      <c r="D15" s="404">
        <v>1188</v>
      </c>
      <c r="E15" s="404">
        <v>444</v>
      </c>
      <c r="F15" s="404">
        <v>1188</v>
      </c>
    </row>
    <row r="16" spans="1:6" ht="15">
      <c r="A16" s="404" t="s">
        <v>710</v>
      </c>
      <c r="B16" s="404">
        <v>3082</v>
      </c>
      <c r="C16" s="404">
        <v>1919</v>
      </c>
      <c r="D16" s="404">
        <v>1163</v>
      </c>
      <c r="E16" s="404">
        <v>1919</v>
      </c>
      <c r="F16" s="404">
        <v>1163</v>
      </c>
    </row>
    <row r="17" spans="1:6" ht="15">
      <c r="A17" s="404" t="s">
        <v>712</v>
      </c>
      <c r="B17" s="404">
        <v>2361</v>
      </c>
      <c r="C17" s="404">
        <v>1768</v>
      </c>
      <c r="D17" s="404">
        <v>594</v>
      </c>
      <c r="E17" s="404">
        <v>1937</v>
      </c>
      <c r="F17" s="404">
        <v>424</v>
      </c>
    </row>
    <row r="18" spans="1:6" ht="15">
      <c r="A18" s="404" t="s">
        <v>713</v>
      </c>
      <c r="B18" s="404">
        <v>7304</v>
      </c>
      <c r="C18" s="404">
        <v>5349</v>
      </c>
      <c r="D18" s="404">
        <v>1955</v>
      </c>
      <c r="E18" s="404">
        <v>2798</v>
      </c>
      <c r="F18" s="404">
        <v>4505</v>
      </c>
    </row>
    <row r="19" spans="1:6" ht="15">
      <c r="A19" s="404" t="s">
        <v>714</v>
      </c>
      <c r="B19" s="404">
        <v>8796</v>
      </c>
      <c r="C19" s="404">
        <v>6299</v>
      </c>
      <c r="D19" s="404">
        <v>2497</v>
      </c>
      <c r="E19" s="404">
        <v>2345</v>
      </c>
      <c r="F19" s="404">
        <v>6451</v>
      </c>
    </row>
    <row r="20" spans="1:6" ht="15">
      <c r="A20" s="404" t="s">
        <v>715</v>
      </c>
      <c r="B20" s="404">
        <v>19129</v>
      </c>
      <c r="C20" s="404">
        <v>12102</v>
      </c>
      <c r="D20" s="404">
        <v>7027</v>
      </c>
      <c r="E20" s="404">
        <v>4106</v>
      </c>
      <c r="F20" s="404">
        <v>15023</v>
      </c>
    </row>
    <row r="21" spans="1:6" ht="15">
      <c r="A21" s="404" t="s">
        <v>716</v>
      </c>
      <c r="B21" s="404">
        <v>5948</v>
      </c>
      <c r="C21" s="404">
        <v>1607</v>
      </c>
      <c r="D21" s="404">
        <v>4341</v>
      </c>
      <c r="E21" s="404">
        <v>1828</v>
      </c>
      <c r="F21" s="404">
        <v>4121</v>
      </c>
    </row>
    <row r="22" spans="1:6" ht="15">
      <c r="A22" s="404" t="s">
        <v>717</v>
      </c>
      <c r="B22" s="404">
        <v>1448</v>
      </c>
      <c r="C22" s="404">
        <v>823</v>
      </c>
      <c r="D22" s="404">
        <v>624</v>
      </c>
      <c r="E22" s="404">
        <v>433</v>
      </c>
      <c r="F22" s="404">
        <v>1015</v>
      </c>
    </row>
    <row r="23" spans="1:6" ht="15">
      <c r="A23" s="404" t="s">
        <v>718</v>
      </c>
      <c r="B23" s="404">
        <v>6611</v>
      </c>
      <c r="C23" s="404">
        <v>4696</v>
      </c>
      <c r="D23" s="404">
        <v>1915</v>
      </c>
      <c r="E23" s="404">
        <v>1551</v>
      </c>
      <c r="F23" s="404">
        <v>5060</v>
      </c>
    </row>
    <row r="24" spans="1:6" ht="15">
      <c r="A24" s="404" t="s">
        <v>719</v>
      </c>
      <c r="B24" s="404">
        <v>16664</v>
      </c>
      <c r="C24" s="404">
        <v>9236</v>
      </c>
      <c r="D24" s="404">
        <v>7428</v>
      </c>
      <c r="E24" s="404">
        <v>8421</v>
      </c>
      <c r="F24" s="404">
        <v>8243</v>
      </c>
    </row>
    <row r="25" spans="1:6" ht="15">
      <c r="A25" s="404" t="s">
        <v>720</v>
      </c>
      <c r="B25" s="404">
        <v>456</v>
      </c>
      <c r="C25" s="404">
        <v>0</v>
      </c>
      <c r="D25" s="404">
        <v>456</v>
      </c>
      <c r="E25" s="404">
        <v>456</v>
      </c>
      <c r="F25" s="404">
        <v>0</v>
      </c>
    </row>
    <row r="26" spans="1:6" ht="7.5" customHeight="1">
      <c r="A26" s="10"/>
      <c r="B26" s="10"/>
      <c r="C26" s="10"/>
      <c r="D26" s="10"/>
      <c r="E26" s="10"/>
      <c r="F26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70C0"/>
  </sheetPr>
  <dimension ref="A1:F25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48.140625" style="0" customWidth="1"/>
    <col min="2" max="6" width="12.28125" style="0" customWidth="1"/>
  </cols>
  <sheetData>
    <row r="1" ht="15.75">
      <c r="A1" s="145" t="s">
        <v>589</v>
      </c>
    </row>
    <row r="2" spans="1:6" ht="15">
      <c r="A2" s="10"/>
      <c r="B2" s="229"/>
      <c r="C2" s="229"/>
      <c r="D2" s="229"/>
      <c r="E2" s="229"/>
      <c r="F2" s="229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405" t="s">
        <v>506</v>
      </c>
      <c r="B4" s="405">
        <v>420435</v>
      </c>
      <c r="C4" s="405">
        <v>225662</v>
      </c>
      <c r="D4" s="405">
        <v>194773</v>
      </c>
      <c r="E4" s="405">
        <v>43935</v>
      </c>
      <c r="F4" s="405">
        <v>376500</v>
      </c>
    </row>
    <row r="5" spans="1:6" ht="7.5" customHeight="1">
      <c r="A5" s="176"/>
      <c r="B5" s="310"/>
      <c r="C5" s="310"/>
      <c r="D5" s="310"/>
      <c r="E5" s="310"/>
      <c r="F5" s="310"/>
    </row>
    <row r="6" spans="1:6" ht="15">
      <c r="A6" s="405" t="s">
        <v>701</v>
      </c>
      <c r="B6" s="405">
        <v>232910</v>
      </c>
      <c r="C6" s="405">
        <v>99815</v>
      </c>
      <c r="D6" s="405">
        <v>133094</v>
      </c>
      <c r="E6" s="405">
        <v>13856</v>
      </c>
      <c r="F6" s="405">
        <v>219053</v>
      </c>
    </row>
    <row r="7" spans="1:6" ht="15">
      <c r="A7" s="405" t="s">
        <v>702</v>
      </c>
      <c r="B7" s="405">
        <v>9085</v>
      </c>
      <c r="C7" s="405">
        <v>7573</v>
      </c>
      <c r="D7" s="405">
        <v>1512</v>
      </c>
      <c r="E7" s="405">
        <v>0</v>
      </c>
      <c r="F7" s="405">
        <v>9085</v>
      </c>
    </row>
    <row r="8" spans="1:6" ht="15">
      <c r="A8" s="405" t="s">
        <v>703</v>
      </c>
      <c r="B8" s="405">
        <v>17141</v>
      </c>
      <c r="C8" s="405">
        <v>9453</v>
      </c>
      <c r="D8" s="405">
        <v>7688</v>
      </c>
      <c r="E8" s="405">
        <v>3614</v>
      </c>
      <c r="F8" s="405">
        <v>13527</v>
      </c>
    </row>
    <row r="9" spans="1:6" ht="15">
      <c r="A9" s="405" t="s">
        <v>704</v>
      </c>
      <c r="B9" s="405">
        <v>1282</v>
      </c>
      <c r="C9" s="405">
        <v>1282</v>
      </c>
      <c r="D9" s="405">
        <v>0</v>
      </c>
      <c r="E9" s="405">
        <v>455</v>
      </c>
      <c r="F9" s="405">
        <v>827</v>
      </c>
    </row>
    <row r="10" spans="1:6" ht="15">
      <c r="A10" s="405" t="s">
        <v>706</v>
      </c>
      <c r="B10" s="405">
        <v>33778</v>
      </c>
      <c r="C10" s="405">
        <v>26784</v>
      </c>
      <c r="D10" s="405">
        <v>6994</v>
      </c>
      <c r="E10" s="405">
        <v>5005</v>
      </c>
      <c r="F10" s="405">
        <v>28773</v>
      </c>
    </row>
    <row r="11" spans="1:6" ht="15">
      <c r="A11" s="405" t="s">
        <v>707</v>
      </c>
      <c r="B11" s="405">
        <v>55340</v>
      </c>
      <c r="C11" s="405">
        <v>29640</v>
      </c>
      <c r="D11" s="405">
        <v>25700</v>
      </c>
      <c r="E11" s="405">
        <v>7296</v>
      </c>
      <c r="F11" s="405">
        <v>48044</v>
      </c>
    </row>
    <row r="12" spans="1:6" ht="15">
      <c r="A12" s="405" t="s">
        <v>708</v>
      </c>
      <c r="B12" s="405">
        <v>17510</v>
      </c>
      <c r="C12" s="405">
        <v>17510</v>
      </c>
      <c r="D12" s="405">
        <v>0</v>
      </c>
      <c r="E12" s="405">
        <v>6224</v>
      </c>
      <c r="F12" s="405">
        <v>11286</v>
      </c>
    </row>
    <row r="13" spans="1:6" ht="15">
      <c r="A13" s="405" t="s">
        <v>709</v>
      </c>
      <c r="B13" s="405">
        <v>2138</v>
      </c>
      <c r="C13" s="405">
        <v>930</v>
      </c>
      <c r="D13" s="405">
        <v>1208</v>
      </c>
      <c r="E13" s="405">
        <v>498</v>
      </c>
      <c r="F13" s="405">
        <v>1640</v>
      </c>
    </row>
    <row r="14" spans="1:6" ht="15">
      <c r="A14" s="405" t="s">
        <v>721</v>
      </c>
      <c r="B14" s="405">
        <v>560</v>
      </c>
      <c r="C14" s="405">
        <v>560</v>
      </c>
      <c r="D14" s="405">
        <v>0</v>
      </c>
      <c r="E14" s="405">
        <v>0</v>
      </c>
      <c r="F14" s="405">
        <v>560</v>
      </c>
    </row>
    <row r="15" spans="1:6" ht="15">
      <c r="A15" s="405" t="s">
        <v>710</v>
      </c>
      <c r="B15" s="405">
        <v>2116</v>
      </c>
      <c r="C15" s="405">
        <v>362</v>
      </c>
      <c r="D15" s="405">
        <v>1755</v>
      </c>
      <c r="E15" s="405">
        <v>0</v>
      </c>
      <c r="F15" s="405">
        <v>2116</v>
      </c>
    </row>
    <row r="16" spans="1:6" ht="15">
      <c r="A16" s="405" t="s">
        <v>711</v>
      </c>
      <c r="B16" s="405">
        <v>374</v>
      </c>
      <c r="C16" s="405">
        <v>374</v>
      </c>
      <c r="D16" s="405">
        <v>0</v>
      </c>
      <c r="E16" s="405">
        <v>0</v>
      </c>
      <c r="F16" s="405">
        <v>374</v>
      </c>
    </row>
    <row r="17" spans="1:6" ht="15">
      <c r="A17" s="405" t="s">
        <v>712</v>
      </c>
      <c r="B17" s="405">
        <v>1569</v>
      </c>
      <c r="C17" s="405">
        <v>1569</v>
      </c>
      <c r="D17" s="405">
        <v>0</v>
      </c>
      <c r="E17" s="405">
        <v>0</v>
      </c>
      <c r="F17" s="405">
        <v>1569</v>
      </c>
    </row>
    <row r="18" spans="1:6" ht="15">
      <c r="A18" s="405" t="s">
        <v>713</v>
      </c>
      <c r="B18" s="405">
        <v>5533</v>
      </c>
      <c r="C18" s="405">
        <v>5533</v>
      </c>
      <c r="D18" s="405">
        <v>0</v>
      </c>
      <c r="E18" s="405">
        <v>868</v>
      </c>
      <c r="F18" s="405">
        <v>4664</v>
      </c>
    </row>
    <row r="19" spans="1:6" ht="15">
      <c r="A19" s="405" t="s">
        <v>714</v>
      </c>
      <c r="B19" s="405">
        <v>5781</v>
      </c>
      <c r="C19" s="405">
        <v>3637</v>
      </c>
      <c r="D19" s="405">
        <v>2145</v>
      </c>
      <c r="E19" s="405">
        <v>1062</v>
      </c>
      <c r="F19" s="405">
        <v>4719</v>
      </c>
    </row>
    <row r="20" spans="1:6" ht="15">
      <c r="A20" s="405" t="s">
        <v>715</v>
      </c>
      <c r="B20" s="405">
        <v>17978</v>
      </c>
      <c r="C20" s="405">
        <v>11818</v>
      </c>
      <c r="D20" s="405">
        <v>6160</v>
      </c>
      <c r="E20" s="405">
        <v>3381</v>
      </c>
      <c r="F20" s="405">
        <v>14597</v>
      </c>
    </row>
    <row r="21" spans="1:6" ht="15">
      <c r="A21" s="405" t="s">
        <v>716</v>
      </c>
      <c r="B21" s="405">
        <v>4081</v>
      </c>
      <c r="C21" s="405">
        <v>2750</v>
      </c>
      <c r="D21" s="405">
        <v>1331</v>
      </c>
      <c r="E21" s="405">
        <v>0</v>
      </c>
      <c r="F21" s="405">
        <v>4081</v>
      </c>
    </row>
    <row r="22" spans="1:6" ht="15">
      <c r="A22" s="405" t="s">
        <v>717</v>
      </c>
      <c r="B22" s="405">
        <v>431</v>
      </c>
      <c r="C22" s="405">
        <v>0</v>
      </c>
      <c r="D22" s="405">
        <v>431</v>
      </c>
      <c r="E22" s="405">
        <v>0</v>
      </c>
      <c r="F22" s="405">
        <v>431</v>
      </c>
    </row>
    <row r="23" spans="1:6" ht="15">
      <c r="A23" s="405" t="s">
        <v>718</v>
      </c>
      <c r="B23" s="405">
        <v>4508</v>
      </c>
      <c r="C23" s="405">
        <v>2289</v>
      </c>
      <c r="D23" s="405">
        <v>2219</v>
      </c>
      <c r="E23" s="405">
        <v>570</v>
      </c>
      <c r="F23" s="405">
        <v>3939</v>
      </c>
    </row>
    <row r="24" spans="1:6" ht="15">
      <c r="A24" s="405" t="s">
        <v>719</v>
      </c>
      <c r="B24" s="405">
        <v>8319</v>
      </c>
      <c r="C24" s="405">
        <v>3783</v>
      </c>
      <c r="D24" s="405">
        <v>4536</v>
      </c>
      <c r="E24" s="405">
        <v>1105</v>
      </c>
      <c r="F24" s="405">
        <v>7215</v>
      </c>
    </row>
    <row r="25" spans="1:6" ht="15">
      <c r="A25" s="10"/>
      <c r="B25" s="10"/>
      <c r="C25" s="10"/>
      <c r="D25" s="10"/>
      <c r="E25" s="10"/>
      <c r="F25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49.7109375" style="0" customWidth="1"/>
    <col min="2" max="6" width="12.140625" style="0" customWidth="1"/>
  </cols>
  <sheetData>
    <row r="1" ht="15.75">
      <c r="A1" s="145" t="s">
        <v>590</v>
      </c>
    </row>
    <row r="2" spans="1:6" ht="15">
      <c r="A2" s="10"/>
      <c r="B2" s="229"/>
      <c r="C2" s="229"/>
      <c r="D2" s="229"/>
      <c r="E2" s="229"/>
      <c r="F2" s="229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406" t="s">
        <v>506</v>
      </c>
      <c r="B4" s="406">
        <v>743058</v>
      </c>
      <c r="C4" s="406">
        <v>402148</v>
      </c>
      <c r="D4" s="406">
        <v>340910</v>
      </c>
      <c r="E4" s="406">
        <v>89294</v>
      </c>
      <c r="F4" s="406">
        <v>653764</v>
      </c>
    </row>
    <row r="5" spans="1:6" ht="9" customHeight="1">
      <c r="A5" s="176"/>
      <c r="B5" s="310"/>
      <c r="C5" s="310"/>
      <c r="D5" s="310"/>
      <c r="E5" s="310"/>
      <c r="F5" s="310"/>
    </row>
    <row r="6" spans="1:6" ht="15">
      <c r="A6" s="406" t="s">
        <v>701</v>
      </c>
      <c r="B6" s="406">
        <v>437157</v>
      </c>
      <c r="C6" s="406">
        <v>196232</v>
      </c>
      <c r="D6" s="406">
        <v>240925</v>
      </c>
      <c r="E6" s="406">
        <v>10160</v>
      </c>
      <c r="F6" s="406">
        <v>426997</v>
      </c>
    </row>
    <row r="7" spans="1:6" ht="15">
      <c r="A7" s="406" t="s">
        <v>702</v>
      </c>
      <c r="B7" s="406">
        <v>5819</v>
      </c>
      <c r="C7" s="406">
        <v>5436</v>
      </c>
      <c r="D7" s="406">
        <v>383</v>
      </c>
      <c r="E7" s="406">
        <v>0</v>
      </c>
      <c r="F7" s="406">
        <v>5819</v>
      </c>
    </row>
    <row r="8" spans="1:6" ht="15">
      <c r="A8" s="406" t="s">
        <v>703</v>
      </c>
      <c r="B8" s="406">
        <v>32112</v>
      </c>
      <c r="C8" s="406">
        <v>18808</v>
      </c>
      <c r="D8" s="406">
        <v>13304</v>
      </c>
      <c r="E8" s="406">
        <v>6999</v>
      </c>
      <c r="F8" s="406">
        <v>25113</v>
      </c>
    </row>
    <row r="9" spans="1:6" ht="15">
      <c r="A9" s="406" t="s">
        <v>704</v>
      </c>
      <c r="B9" s="406">
        <v>803</v>
      </c>
      <c r="C9" s="406">
        <v>803</v>
      </c>
      <c r="D9" s="406">
        <v>0</v>
      </c>
      <c r="E9" s="406">
        <v>803</v>
      </c>
      <c r="F9" s="406">
        <v>0</v>
      </c>
    </row>
    <row r="10" spans="1:6" ht="15">
      <c r="A10" s="406" t="s">
        <v>705</v>
      </c>
      <c r="B10" s="406">
        <v>1646</v>
      </c>
      <c r="C10" s="406">
        <v>823</v>
      </c>
      <c r="D10" s="406">
        <v>823</v>
      </c>
      <c r="E10" s="406">
        <v>0</v>
      </c>
      <c r="F10" s="406">
        <v>1646</v>
      </c>
    </row>
    <row r="11" spans="1:6" ht="15">
      <c r="A11" s="406" t="s">
        <v>706</v>
      </c>
      <c r="B11" s="406">
        <v>53652</v>
      </c>
      <c r="C11" s="406">
        <v>47316</v>
      </c>
      <c r="D11" s="406">
        <v>6336</v>
      </c>
      <c r="E11" s="406">
        <v>8014</v>
      </c>
      <c r="F11" s="406">
        <v>45639</v>
      </c>
    </row>
    <row r="12" spans="1:6" ht="15">
      <c r="A12" s="406" t="s">
        <v>707</v>
      </c>
      <c r="B12" s="406">
        <v>108753</v>
      </c>
      <c r="C12" s="406">
        <v>61615</v>
      </c>
      <c r="D12" s="406">
        <v>47138</v>
      </c>
      <c r="E12" s="406">
        <v>27501</v>
      </c>
      <c r="F12" s="406">
        <v>81252</v>
      </c>
    </row>
    <row r="13" spans="1:6" ht="15">
      <c r="A13" s="406" t="s">
        <v>708</v>
      </c>
      <c r="B13" s="406">
        <v>17977</v>
      </c>
      <c r="C13" s="406">
        <v>17977</v>
      </c>
      <c r="D13" s="406">
        <v>0</v>
      </c>
      <c r="E13" s="406">
        <v>3637</v>
      </c>
      <c r="F13" s="406">
        <v>14340</v>
      </c>
    </row>
    <row r="14" spans="1:6" ht="15">
      <c r="A14" s="406" t="s">
        <v>709</v>
      </c>
      <c r="B14" s="406">
        <v>5128</v>
      </c>
      <c r="C14" s="406">
        <v>3146</v>
      </c>
      <c r="D14" s="406">
        <v>1982</v>
      </c>
      <c r="E14" s="406">
        <v>491</v>
      </c>
      <c r="F14" s="406">
        <v>4637</v>
      </c>
    </row>
    <row r="15" spans="1:6" ht="15">
      <c r="A15" s="406" t="s">
        <v>721</v>
      </c>
      <c r="B15" s="406">
        <v>499</v>
      </c>
      <c r="C15" s="406">
        <v>0</v>
      </c>
      <c r="D15" s="406">
        <v>499</v>
      </c>
      <c r="E15" s="406">
        <v>0</v>
      </c>
      <c r="F15" s="406">
        <v>499</v>
      </c>
    </row>
    <row r="16" spans="1:6" ht="15">
      <c r="A16" s="406" t="s">
        <v>710</v>
      </c>
      <c r="B16" s="406">
        <v>1481</v>
      </c>
      <c r="C16" s="406">
        <v>990</v>
      </c>
      <c r="D16" s="406">
        <v>491</v>
      </c>
      <c r="E16" s="406">
        <v>982</v>
      </c>
      <c r="F16" s="406">
        <v>499</v>
      </c>
    </row>
    <row r="17" spans="1:6" ht="15">
      <c r="A17" s="406" t="s">
        <v>711</v>
      </c>
      <c r="B17" s="406">
        <v>861</v>
      </c>
      <c r="C17" s="406">
        <v>0</v>
      </c>
      <c r="D17" s="406">
        <v>861</v>
      </c>
      <c r="E17" s="406">
        <v>0</v>
      </c>
      <c r="F17" s="406">
        <v>861</v>
      </c>
    </row>
    <row r="18" spans="1:6" ht="15">
      <c r="A18" s="406" t="s">
        <v>712</v>
      </c>
      <c r="B18" s="406">
        <v>840</v>
      </c>
      <c r="C18" s="406">
        <v>840</v>
      </c>
      <c r="D18" s="406">
        <v>0</v>
      </c>
      <c r="E18" s="406">
        <v>0</v>
      </c>
      <c r="F18" s="406">
        <v>840</v>
      </c>
    </row>
    <row r="19" spans="1:6" ht="15">
      <c r="A19" s="406" t="s">
        <v>713</v>
      </c>
      <c r="B19" s="406">
        <v>6832</v>
      </c>
      <c r="C19" s="406">
        <v>5074</v>
      </c>
      <c r="D19" s="406">
        <v>1758</v>
      </c>
      <c r="E19" s="406">
        <v>1294</v>
      </c>
      <c r="F19" s="406">
        <v>5537</v>
      </c>
    </row>
    <row r="20" spans="1:6" ht="15">
      <c r="A20" s="406" t="s">
        <v>714</v>
      </c>
      <c r="B20" s="406">
        <v>8181</v>
      </c>
      <c r="C20" s="406">
        <v>6700</v>
      </c>
      <c r="D20" s="406">
        <v>1481</v>
      </c>
      <c r="E20" s="406">
        <v>4423</v>
      </c>
      <c r="F20" s="406">
        <v>3758</v>
      </c>
    </row>
    <row r="21" spans="1:6" ht="15">
      <c r="A21" s="406" t="s">
        <v>715</v>
      </c>
      <c r="B21" s="406">
        <v>21801</v>
      </c>
      <c r="C21" s="406">
        <v>14673</v>
      </c>
      <c r="D21" s="406">
        <v>7128</v>
      </c>
      <c r="E21" s="406">
        <v>5516</v>
      </c>
      <c r="F21" s="406">
        <v>16285</v>
      </c>
    </row>
    <row r="22" spans="1:6" ht="15">
      <c r="A22" s="406" t="s">
        <v>716</v>
      </c>
      <c r="B22" s="406">
        <v>4426</v>
      </c>
      <c r="C22" s="406">
        <v>2186</v>
      </c>
      <c r="D22" s="406">
        <v>2240</v>
      </c>
      <c r="E22" s="406">
        <v>982</v>
      </c>
      <c r="F22" s="406">
        <v>3444</v>
      </c>
    </row>
    <row r="23" spans="1:6" ht="15">
      <c r="A23" s="406" t="s">
        <v>718</v>
      </c>
      <c r="B23" s="406">
        <v>8869</v>
      </c>
      <c r="C23" s="406">
        <v>6185</v>
      </c>
      <c r="D23" s="406">
        <v>2683</v>
      </c>
      <c r="E23" s="406">
        <v>3412</v>
      </c>
      <c r="F23" s="406">
        <v>5457</v>
      </c>
    </row>
    <row r="24" spans="1:6" ht="15">
      <c r="A24" s="406" t="s">
        <v>719</v>
      </c>
      <c r="B24" s="406">
        <v>25840</v>
      </c>
      <c r="C24" s="406">
        <v>12963</v>
      </c>
      <c r="D24" s="406">
        <v>12876</v>
      </c>
      <c r="E24" s="406">
        <v>15078</v>
      </c>
      <c r="F24" s="406">
        <v>10762</v>
      </c>
    </row>
    <row r="25" spans="1:6" ht="15">
      <c r="A25" s="406" t="s">
        <v>720</v>
      </c>
      <c r="B25" s="406">
        <v>379</v>
      </c>
      <c r="C25" s="406">
        <v>379</v>
      </c>
      <c r="D25" s="406">
        <v>0</v>
      </c>
      <c r="E25" s="406">
        <v>0</v>
      </c>
      <c r="F25" s="406">
        <v>379</v>
      </c>
    </row>
    <row r="26" spans="1:6" ht="8.25" customHeight="1">
      <c r="A26" s="10"/>
      <c r="B26" s="10"/>
      <c r="C26" s="10"/>
      <c r="D26" s="10"/>
      <c r="E26" s="10"/>
      <c r="F26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15"/>
  <cols>
    <col min="1" max="1" width="35.421875" style="0" customWidth="1"/>
    <col min="2" max="2" width="11.8515625" style="0" customWidth="1"/>
    <col min="3" max="3" width="10.8515625" style="0" customWidth="1"/>
    <col min="4" max="4" width="12.421875" style="0" customWidth="1"/>
    <col min="5" max="5" width="11.7109375" style="0" bestFit="1" customWidth="1"/>
    <col min="6" max="6" width="10.8515625" style="0" customWidth="1"/>
    <col min="7" max="7" width="11.7109375" style="0" customWidth="1"/>
    <col min="8" max="8" width="13.140625" style="0" customWidth="1"/>
  </cols>
  <sheetData>
    <row r="1" spans="1:8" ht="27" customHeight="1">
      <c r="A1" s="420" t="s">
        <v>648</v>
      </c>
      <c r="B1" s="420"/>
      <c r="C1" s="420"/>
      <c r="D1" s="420"/>
      <c r="E1" s="420"/>
      <c r="F1" s="420"/>
      <c r="G1" s="420"/>
      <c r="H1" s="420"/>
    </row>
    <row r="2" spans="1:8" ht="15">
      <c r="A2" s="35" t="s">
        <v>186</v>
      </c>
      <c r="B2" s="36"/>
      <c r="C2" s="36"/>
      <c r="D2" s="36"/>
      <c r="E2" s="36"/>
      <c r="F2" s="36"/>
      <c r="G2" s="36"/>
      <c r="H2" s="35"/>
    </row>
    <row r="3" spans="1:8" ht="15">
      <c r="A3" s="35"/>
      <c r="B3" s="35" t="s">
        <v>187</v>
      </c>
      <c r="C3" s="35" t="s">
        <v>188</v>
      </c>
      <c r="D3" s="35" t="s">
        <v>189</v>
      </c>
      <c r="E3" s="35" t="s">
        <v>190</v>
      </c>
      <c r="F3" s="35" t="s">
        <v>191</v>
      </c>
      <c r="G3" s="35" t="s">
        <v>440</v>
      </c>
      <c r="H3" s="35" t="s">
        <v>192</v>
      </c>
    </row>
    <row r="4" spans="1:8" ht="15">
      <c r="A4" t="s">
        <v>193</v>
      </c>
      <c r="B4" s="251">
        <v>394962.7212744204</v>
      </c>
      <c r="C4" s="251">
        <v>173777.53918944698</v>
      </c>
      <c r="D4" s="251">
        <v>221185.1820849739</v>
      </c>
      <c r="E4" s="251">
        <v>54314.741670443495</v>
      </c>
      <c r="F4" s="251">
        <v>340647.9796039776</v>
      </c>
      <c r="G4" s="251">
        <v>53254.236681765724</v>
      </c>
      <c r="H4" s="251">
        <v>341708.4845926552</v>
      </c>
    </row>
    <row r="5" spans="2:8" ht="10.5" customHeight="1">
      <c r="B5" s="251"/>
      <c r="C5" s="251"/>
      <c r="D5" s="251"/>
      <c r="E5" s="251"/>
      <c r="F5" s="251"/>
      <c r="G5" s="251"/>
      <c r="H5" s="251"/>
    </row>
    <row r="6" spans="1:8" ht="15">
      <c r="A6" s="78" t="s">
        <v>194</v>
      </c>
      <c r="B6" s="14">
        <v>123528.1933538173</v>
      </c>
      <c r="C6" s="14">
        <v>49016.43737077797</v>
      </c>
      <c r="D6" s="14">
        <v>74511.75598303939</v>
      </c>
      <c r="E6" s="14">
        <v>16141.02954494115</v>
      </c>
      <c r="F6" s="14">
        <v>107387.1638088762</v>
      </c>
      <c r="G6" s="14">
        <v>11701.124838177422</v>
      </c>
      <c r="H6" s="14">
        <v>111827.0685156399</v>
      </c>
    </row>
    <row r="7" spans="1:8" ht="15">
      <c r="A7" s="78" t="s">
        <v>195</v>
      </c>
      <c r="B7" s="14">
        <v>76598.68972587166</v>
      </c>
      <c r="C7" s="14">
        <v>33479.84176605019</v>
      </c>
      <c r="D7" s="14">
        <v>43118.84795982148</v>
      </c>
      <c r="E7" s="14">
        <v>9223.661542908088</v>
      </c>
      <c r="F7" s="14">
        <v>67375.0281829636</v>
      </c>
      <c r="G7" s="14">
        <v>12193.205475323886</v>
      </c>
      <c r="H7" s="14">
        <v>64405.48425054779</v>
      </c>
    </row>
    <row r="8" spans="1:11" ht="15">
      <c r="A8" s="78" t="s">
        <v>196</v>
      </c>
      <c r="B8" s="14">
        <v>161829.51137500917</v>
      </c>
      <c r="C8" s="14">
        <v>71280.78732161307</v>
      </c>
      <c r="D8" s="14">
        <v>90548.72405339654</v>
      </c>
      <c r="E8" s="14">
        <v>21581.707435537304</v>
      </c>
      <c r="F8" s="14">
        <v>140247.8039394719</v>
      </c>
      <c r="G8" s="14">
        <v>14063.725316677554</v>
      </c>
      <c r="H8" s="14">
        <v>147765.78605833199</v>
      </c>
      <c r="K8" s="75"/>
    </row>
    <row r="9" spans="1:8" ht="15">
      <c r="A9" s="78" t="s">
        <v>197</v>
      </c>
      <c r="B9" s="14">
        <v>90509.12678858194</v>
      </c>
      <c r="C9" s="14">
        <v>30259.035571399847</v>
      </c>
      <c r="D9" s="14">
        <v>60250.09121718199</v>
      </c>
      <c r="E9" s="14">
        <v>12655.950938827276</v>
      </c>
      <c r="F9" s="14">
        <v>77853.1758497546</v>
      </c>
      <c r="G9" s="14">
        <v>12468.921591642533</v>
      </c>
      <c r="H9" s="14">
        <v>78040.20519693937</v>
      </c>
    </row>
    <row r="10" spans="1:10" ht="15">
      <c r="A10" s="78" t="s">
        <v>198</v>
      </c>
      <c r="B10" s="14">
        <v>57806.99360832899</v>
      </c>
      <c r="C10" s="14">
        <v>24132.603348898047</v>
      </c>
      <c r="D10" s="14">
        <v>33674.390259430926</v>
      </c>
      <c r="E10" s="14">
        <v>8003.96000248393</v>
      </c>
      <c r="F10" s="14">
        <v>49803.03360584504</v>
      </c>
      <c r="G10" s="14">
        <v>10534.515807617012</v>
      </c>
      <c r="H10" s="14">
        <v>47272.477800711975</v>
      </c>
      <c r="J10" s="311"/>
    </row>
    <row r="11" spans="1:8" ht="15">
      <c r="A11" s="78" t="s">
        <v>199</v>
      </c>
      <c r="B11" s="14">
        <v>41853.954031964095</v>
      </c>
      <c r="C11" s="14">
        <v>21374.945466852096</v>
      </c>
      <c r="D11" s="14">
        <v>20479.008565111995</v>
      </c>
      <c r="E11" s="14">
        <v>4796.445350276678</v>
      </c>
      <c r="F11" s="14">
        <v>37057.50868168742</v>
      </c>
      <c r="G11" s="14">
        <v>13906.553777582098</v>
      </c>
      <c r="H11" s="14">
        <v>27947.400254381995</v>
      </c>
    </row>
    <row r="12" spans="1:8" ht="7.5" customHeight="1">
      <c r="A12" s="36"/>
      <c r="B12" s="36"/>
      <c r="C12" s="36"/>
      <c r="D12" s="36"/>
      <c r="E12" s="36"/>
      <c r="F12" s="36"/>
      <c r="G12" s="36"/>
      <c r="H12" s="36"/>
    </row>
    <row r="13" spans="1:8" ht="26.25" customHeight="1">
      <c r="A13" s="421" t="s">
        <v>649</v>
      </c>
      <c r="B13" s="421"/>
      <c r="C13" s="421"/>
      <c r="D13" s="421"/>
      <c r="E13" s="421"/>
      <c r="F13" s="421"/>
      <c r="G13" s="421"/>
      <c r="H13" s="421"/>
    </row>
    <row r="14" spans="1:8" ht="15">
      <c r="A14" s="35" t="s">
        <v>186</v>
      </c>
      <c r="B14" s="36"/>
      <c r="C14" s="36"/>
      <c r="D14" s="36"/>
      <c r="E14" s="35" t="s">
        <v>200</v>
      </c>
      <c r="F14" s="36"/>
      <c r="G14" s="36"/>
      <c r="H14" s="35"/>
    </row>
    <row r="15" spans="1:8" ht="15">
      <c r="A15" s="35"/>
      <c r="B15" s="35" t="s">
        <v>187</v>
      </c>
      <c r="C15" s="35" t="s">
        <v>201</v>
      </c>
      <c r="D15" s="35" t="s">
        <v>202</v>
      </c>
      <c r="E15" s="35" t="s">
        <v>203</v>
      </c>
      <c r="F15" s="35" t="s">
        <v>204</v>
      </c>
      <c r="G15" s="35" t="s">
        <v>205</v>
      </c>
      <c r="H15" s="35" t="s">
        <v>206</v>
      </c>
    </row>
    <row r="16" spans="1:8" ht="15">
      <c r="A16" t="s">
        <v>207</v>
      </c>
      <c r="B16" s="251">
        <v>341708.4845926552</v>
      </c>
      <c r="C16" s="251">
        <v>68233.94168310499</v>
      </c>
      <c r="D16" s="251">
        <v>15502.418737186917</v>
      </c>
      <c r="E16" s="251">
        <v>257972.12417236346</v>
      </c>
      <c r="F16" s="338">
        <v>24.505203761654492</v>
      </c>
      <c r="G16" s="338">
        <v>19.968465741916095</v>
      </c>
      <c r="H16" s="338">
        <v>18.513365829822</v>
      </c>
    </row>
    <row r="17" spans="2:8" ht="11.25" customHeight="1">
      <c r="B17" s="251"/>
      <c r="C17" s="251"/>
      <c r="D17" s="251"/>
      <c r="E17" s="251"/>
      <c r="F17" s="251"/>
      <c r="G17" s="251"/>
      <c r="H17" s="251"/>
    </row>
    <row r="18" spans="1:8" ht="15">
      <c r="A18" s="78" t="s">
        <v>194</v>
      </c>
      <c r="B18" s="14">
        <v>111827.0685156399</v>
      </c>
      <c r="C18" s="14">
        <v>22506.745957612377</v>
      </c>
      <c r="D18" s="14">
        <v>5712.755708267703</v>
      </c>
      <c r="E18" s="14">
        <v>83607.56684975981</v>
      </c>
      <c r="F18" s="318">
        <v>25.23494717375459</v>
      </c>
      <c r="G18" s="318">
        <v>20.126384654771336</v>
      </c>
      <c r="H18" s="318">
        <v>20.24399925947289</v>
      </c>
    </row>
    <row r="19" spans="1:8" ht="15">
      <c r="A19" s="78" t="s">
        <v>195</v>
      </c>
      <c r="B19" s="14">
        <v>64405.48425054779</v>
      </c>
      <c r="C19" s="14">
        <v>10073.46810988697</v>
      </c>
      <c r="D19" s="14">
        <v>1846.6032138412004</v>
      </c>
      <c r="E19" s="14">
        <v>52485.41292681963</v>
      </c>
      <c r="F19" s="318">
        <v>18.5078514080527</v>
      </c>
      <c r="G19" s="318">
        <v>15.640699277563916</v>
      </c>
      <c r="H19" s="318">
        <v>15.49154500582006</v>
      </c>
    </row>
    <row r="20" spans="1:8" ht="15">
      <c r="A20" s="78" t="s">
        <v>196</v>
      </c>
      <c r="B20" s="14">
        <v>147765.78605833199</v>
      </c>
      <c r="C20" s="14">
        <v>24314.458751168757</v>
      </c>
      <c r="D20" s="14">
        <v>4279.461027169706</v>
      </c>
      <c r="E20" s="14">
        <v>119171.86627999348</v>
      </c>
      <c r="F20" s="318">
        <v>19.350839284982204</v>
      </c>
      <c r="G20" s="318">
        <v>16.454728391300534</v>
      </c>
      <c r="H20" s="318">
        <v>14.966332214485833</v>
      </c>
    </row>
    <row r="21" spans="1:8" ht="15">
      <c r="A21" s="78" t="s">
        <v>197</v>
      </c>
      <c r="B21" s="14">
        <v>78040.20519693937</v>
      </c>
      <c r="C21" s="14">
        <v>13502.196021709979</v>
      </c>
      <c r="D21" s="14">
        <v>2837.418409475396</v>
      </c>
      <c r="E21" s="14">
        <v>61700.590765753914</v>
      </c>
      <c r="F21" s="318">
        <v>20.937431404685995</v>
      </c>
      <c r="G21" s="318">
        <v>17.301589594281996</v>
      </c>
      <c r="H21" s="318">
        <v>17.365271508855013</v>
      </c>
    </row>
    <row r="22" spans="1:8" ht="15">
      <c r="A22" s="78" t="s">
        <v>198</v>
      </c>
      <c r="B22" s="14">
        <v>47272.477800711975</v>
      </c>
      <c r="C22" s="14">
        <v>2867.801281709847</v>
      </c>
      <c r="D22" s="14">
        <v>469.943755610017</v>
      </c>
      <c r="E22" s="14">
        <v>43934.73276339211</v>
      </c>
      <c r="F22" s="318">
        <v>7.060651763148311</v>
      </c>
      <c r="G22" s="318">
        <v>6.0665347261883</v>
      </c>
      <c r="H22" s="318">
        <v>14.079678056756892</v>
      </c>
    </row>
    <row r="23" spans="1:8" ht="15">
      <c r="A23" s="78" t="s">
        <v>199</v>
      </c>
      <c r="B23" s="14">
        <v>27947.400254381995</v>
      </c>
      <c r="C23" s="14">
        <v>3174.86741230639</v>
      </c>
      <c r="D23" s="14">
        <v>1870.9065347355834</v>
      </c>
      <c r="E23" s="14">
        <v>22901.62630734003</v>
      </c>
      <c r="F23" s="318">
        <v>18.054537814302872</v>
      </c>
      <c r="G23" s="318">
        <v>11.360152942342424</v>
      </c>
      <c r="H23" s="318">
        <v>37.07868315885179</v>
      </c>
    </row>
    <row r="24" spans="1:8" ht="15">
      <c r="A24" s="36"/>
      <c r="B24" s="36"/>
      <c r="C24" s="36"/>
      <c r="D24" s="36"/>
      <c r="E24" s="36"/>
      <c r="F24" s="36"/>
      <c r="G24" s="36"/>
      <c r="H24" s="36"/>
    </row>
    <row r="25" spans="1:8" ht="15">
      <c r="A25" s="83" t="s">
        <v>208</v>
      </c>
      <c r="B25" s="83"/>
      <c r="C25" s="83"/>
      <c r="D25" s="83"/>
      <c r="E25" s="83"/>
      <c r="F25" s="83"/>
      <c r="G25" s="83"/>
      <c r="H25" s="83"/>
    </row>
    <row r="26" spans="1:8" ht="6.75" customHeight="1">
      <c r="A26" s="2"/>
      <c r="B26" s="2"/>
      <c r="C26" s="2"/>
      <c r="D26" s="2"/>
      <c r="E26" s="342"/>
      <c r="F26" s="2"/>
      <c r="G26" s="2"/>
      <c r="H26" s="2"/>
    </row>
    <row r="30" spans="3:5" ht="15">
      <c r="C30" s="125"/>
      <c r="D30" s="125"/>
      <c r="E30" s="125"/>
    </row>
    <row r="31" spans="3:5" ht="15">
      <c r="C31" s="125"/>
      <c r="D31" s="125"/>
      <c r="E31" s="125"/>
    </row>
    <row r="32" spans="3:5" ht="15">
      <c r="C32" s="125"/>
      <c r="D32" s="125"/>
      <c r="E32" s="125"/>
    </row>
    <row r="33" spans="3:5" ht="15">
      <c r="C33" s="125"/>
      <c r="D33" s="125"/>
      <c r="E33" s="125"/>
    </row>
    <row r="34" spans="3:5" ht="15">
      <c r="C34" s="125"/>
      <c r="D34" s="125"/>
      <c r="E34" s="125"/>
    </row>
    <row r="35" spans="3:5" ht="15">
      <c r="C35" s="125"/>
      <c r="D35" s="125"/>
      <c r="E35" s="125"/>
    </row>
    <row r="36" spans="3:5" ht="15">
      <c r="C36" s="125"/>
      <c r="D36" s="125"/>
      <c r="E36" s="125"/>
    </row>
    <row r="37" spans="2:4" ht="15">
      <c r="B37" s="75"/>
      <c r="C37" s="75"/>
      <c r="D37" s="75"/>
    </row>
    <row r="38" spans="2:4" ht="15">
      <c r="B38" s="75"/>
      <c r="C38" s="75"/>
      <c r="D38" s="75"/>
    </row>
    <row r="39" spans="3:4" ht="15">
      <c r="C39" s="75"/>
      <c r="D39" s="75"/>
    </row>
    <row r="42" ht="15">
      <c r="D42" s="75"/>
    </row>
  </sheetData>
  <sheetProtection/>
  <mergeCells count="2">
    <mergeCell ref="A1:H1"/>
    <mergeCell ref="A13:H13"/>
  </mergeCells>
  <printOptions/>
  <pageMargins left="0.7" right="0.7" top="0.75" bottom="0.75" header="0.3" footer="0.3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70C0"/>
  </sheetPr>
  <dimension ref="A1:J6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5.8515625" style="0" customWidth="1"/>
    <col min="2" max="2" width="12.00390625" style="0" customWidth="1"/>
    <col min="3" max="3" width="13.57421875" style="0" customWidth="1"/>
    <col min="4" max="4" width="13.7109375" style="0" customWidth="1"/>
    <col min="5" max="5" width="14.8515625" style="0" customWidth="1"/>
    <col min="6" max="6" width="12.7109375" style="0" customWidth="1"/>
  </cols>
  <sheetData>
    <row r="1" ht="15">
      <c r="A1" s="22"/>
    </row>
    <row r="2" ht="15">
      <c r="A2" s="22" t="s">
        <v>722</v>
      </c>
    </row>
    <row r="4" spans="1:10" ht="40.5" customHeight="1">
      <c r="A4" s="238" t="s">
        <v>512</v>
      </c>
      <c r="B4" s="239" t="s">
        <v>513</v>
      </c>
      <c r="C4" s="238" t="s">
        <v>514</v>
      </c>
      <c r="D4" s="238" t="s">
        <v>515</v>
      </c>
      <c r="E4" s="238" t="s">
        <v>516</v>
      </c>
      <c r="F4" s="243" t="s">
        <v>520</v>
      </c>
      <c r="G4" s="37"/>
      <c r="J4" s="75"/>
    </row>
    <row r="5" spans="1:10" ht="15">
      <c r="A5" s="239" t="s">
        <v>511</v>
      </c>
      <c r="B5" s="407">
        <v>54</v>
      </c>
      <c r="C5" s="407">
        <v>45</v>
      </c>
      <c r="D5" s="407">
        <v>16.7</v>
      </c>
      <c r="E5" s="407">
        <v>58</v>
      </c>
      <c r="F5" s="242">
        <v>6709183</v>
      </c>
      <c r="J5" s="75"/>
    </row>
    <row r="6" spans="1:10" ht="15">
      <c r="A6" s="240" t="s">
        <v>517</v>
      </c>
      <c r="B6" s="240">
        <v>52.8</v>
      </c>
      <c r="C6" s="240">
        <v>45.1</v>
      </c>
      <c r="D6" s="240">
        <v>14.5</v>
      </c>
      <c r="E6" s="360">
        <v>60.7</v>
      </c>
      <c r="F6" s="242">
        <v>3264179</v>
      </c>
      <c r="J6" s="75"/>
    </row>
    <row r="7" spans="1:10" ht="15">
      <c r="A7" s="240" t="s">
        <v>509</v>
      </c>
      <c r="B7" s="240">
        <v>51.8</v>
      </c>
      <c r="C7" s="240">
        <v>42.1</v>
      </c>
      <c r="D7" s="240">
        <v>18.6</v>
      </c>
      <c r="E7" s="360">
        <v>56.4</v>
      </c>
      <c r="F7" s="242">
        <v>2868817</v>
      </c>
      <c r="J7" s="75"/>
    </row>
    <row r="8" spans="1:6" ht="15">
      <c r="A8" s="240" t="s">
        <v>510</v>
      </c>
      <c r="B8" s="240">
        <v>72.5</v>
      </c>
      <c r="C8" s="240">
        <v>58.3</v>
      </c>
      <c r="D8" s="240">
        <v>19.5</v>
      </c>
      <c r="E8" s="360">
        <v>52.5</v>
      </c>
      <c r="F8" s="242">
        <v>576187</v>
      </c>
    </row>
    <row r="9" spans="1:6" ht="15">
      <c r="A9" s="136"/>
      <c r="B9" s="37" t="s">
        <v>441</v>
      </c>
      <c r="C9" s="37"/>
      <c r="D9" s="37"/>
      <c r="E9" s="137"/>
      <c r="F9" s="137"/>
    </row>
    <row r="10" spans="1:6" ht="15">
      <c r="A10" s="239" t="s">
        <v>52</v>
      </c>
      <c r="B10" s="240">
        <v>64.5</v>
      </c>
      <c r="C10" s="240">
        <v>52.9</v>
      </c>
      <c r="D10" s="240">
        <v>18.1</v>
      </c>
      <c r="E10" s="240">
        <v>42.5</v>
      </c>
      <c r="F10" s="242">
        <v>1573206</v>
      </c>
    </row>
    <row r="11" spans="1:6" ht="15">
      <c r="A11" s="240" t="s">
        <v>508</v>
      </c>
      <c r="B11" s="240">
        <v>66.5</v>
      </c>
      <c r="C11" s="240">
        <v>57.2</v>
      </c>
      <c r="D11" s="240">
        <v>14</v>
      </c>
      <c r="E11" s="240">
        <v>43</v>
      </c>
      <c r="F11" s="242">
        <v>381853</v>
      </c>
    </row>
    <row r="12" spans="1:6" ht="15">
      <c r="A12" s="240" t="s">
        <v>509</v>
      </c>
      <c r="B12" s="240">
        <v>60.3</v>
      </c>
      <c r="C12" s="240">
        <v>48.8</v>
      </c>
      <c r="D12" s="240">
        <v>19.1</v>
      </c>
      <c r="E12" s="240">
        <v>42</v>
      </c>
      <c r="F12" s="242">
        <v>960505</v>
      </c>
    </row>
    <row r="13" spans="1:10" ht="15">
      <c r="A13" s="240" t="s">
        <v>510</v>
      </c>
      <c r="B13" s="240">
        <v>78.5</v>
      </c>
      <c r="C13" s="240">
        <v>62.4</v>
      </c>
      <c r="D13" s="240">
        <v>20.6</v>
      </c>
      <c r="E13" s="240">
        <v>43.3</v>
      </c>
      <c r="F13" s="242">
        <v>230848</v>
      </c>
      <c r="J13" s="75"/>
    </row>
    <row r="14" spans="1:10" ht="15">
      <c r="A14" s="136"/>
      <c r="B14" s="37"/>
      <c r="C14" s="37"/>
      <c r="D14" s="37"/>
      <c r="E14" s="137"/>
      <c r="F14" s="137"/>
      <c r="J14" s="75"/>
    </row>
    <row r="15" spans="1:10" ht="15">
      <c r="A15" s="239" t="s">
        <v>51</v>
      </c>
      <c r="B15" s="240">
        <v>50.8</v>
      </c>
      <c r="C15" s="240">
        <v>42.6</v>
      </c>
      <c r="D15" s="240">
        <v>16.2</v>
      </c>
      <c r="E15" s="240">
        <v>63.2</v>
      </c>
      <c r="F15" s="242">
        <v>5135977</v>
      </c>
      <c r="J15" s="75"/>
    </row>
    <row r="16" spans="1:10" ht="15">
      <c r="A16" s="240" t="s">
        <v>508</v>
      </c>
      <c r="B16" s="240">
        <v>51</v>
      </c>
      <c r="C16" s="240">
        <v>43.5</v>
      </c>
      <c r="D16" s="240">
        <v>14.6</v>
      </c>
      <c r="E16" s="240">
        <v>63.3</v>
      </c>
      <c r="F16" s="242">
        <v>2882326</v>
      </c>
      <c r="J16" s="75"/>
    </row>
    <row r="17" spans="1:6" ht="15">
      <c r="A17" s="240" t="s">
        <v>509</v>
      </c>
      <c r="B17" s="240">
        <v>47.5</v>
      </c>
      <c r="C17" s="240">
        <v>38.8</v>
      </c>
      <c r="D17" s="240">
        <v>18.3</v>
      </c>
      <c r="E17" s="240">
        <v>64</v>
      </c>
      <c r="F17" s="242">
        <v>1908311</v>
      </c>
    </row>
    <row r="18" spans="1:6" ht="15">
      <c r="A18" s="240" t="s">
        <v>510</v>
      </c>
      <c r="B18" s="240">
        <v>68.4</v>
      </c>
      <c r="C18" s="240">
        <v>55.6</v>
      </c>
      <c r="D18" s="240">
        <v>18.7</v>
      </c>
      <c r="E18" s="240">
        <v>58.8</v>
      </c>
      <c r="F18" s="242">
        <v>345339</v>
      </c>
    </row>
    <row r="19" spans="1:6" ht="15">
      <c r="A19" s="136"/>
      <c r="B19" s="37"/>
      <c r="C19" s="37"/>
      <c r="D19" s="37"/>
      <c r="E19" s="137"/>
      <c r="F19" s="137"/>
    </row>
    <row r="20" spans="1:8" ht="15">
      <c r="A20" s="239" t="s">
        <v>49</v>
      </c>
      <c r="B20" s="240">
        <v>62.7</v>
      </c>
      <c r="C20" s="240">
        <v>52.6</v>
      </c>
      <c r="D20" s="240">
        <v>16.1</v>
      </c>
      <c r="E20" s="240">
        <v>51</v>
      </c>
      <c r="F20" s="242">
        <v>3137871</v>
      </c>
      <c r="H20" s="75"/>
    </row>
    <row r="21" spans="1:8" ht="15">
      <c r="A21" s="240" t="s">
        <v>508</v>
      </c>
      <c r="B21" s="240">
        <v>61.9</v>
      </c>
      <c r="C21" s="240">
        <v>52.9</v>
      </c>
      <c r="D21" s="240">
        <v>14.6</v>
      </c>
      <c r="E21" s="240">
        <v>54.9</v>
      </c>
      <c r="F21" s="242">
        <v>1437080</v>
      </c>
      <c r="H21" s="75"/>
    </row>
    <row r="22" spans="1:10" ht="15">
      <c r="A22" s="240" t="s">
        <v>509</v>
      </c>
      <c r="B22" s="240">
        <v>59</v>
      </c>
      <c r="C22" s="240">
        <v>49.1</v>
      </c>
      <c r="D22" s="240">
        <v>16.7</v>
      </c>
      <c r="E22" s="240">
        <v>48.6</v>
      </c>
      <c r="F22" s="242">
        <v>1380428</v>
      </c>
      <c r="H22" s="75"/>
      <c r="J22" s="75"/>
    </row>
    <row r="23" spans="1:10" ht="15">
      <c r="A23" s="240" t="s">
        <v>510</v>
      </c>
      <c r="B23" s="240">
        <v>82.2</v>
      </c>
      <c r="C23" s="240">
        <v>66.5</v>
      </c>
      <c r="D23" s="240">
        <v>19.1</v>
      </c>
      <c r="E23" s="240">
        <v>44.5</v>
      </c>
      <c r="F23" s="242">
        <v>320363</v>
      </c>
      <c r="H23" s="75"/>
      <c r="J23" s="75"/>
    </row>
    <row r="24" spans="1:10" ht="15">
      <c r="A24" s="136"/>
      <c r="B24" s="37"/>
      <c r="C24" s="37"/>
      <c r="D24" s="37"/>
      <c r="E24" s="137"/>
      <c r="F24" s="137"/>
      <c r="J24" s="75"/>
    </row>
    <row r="25" spans="1:10" ht="15">
      <c r="A25" s="239" t="s">
        <v>50</v>
      </c>
      <c r="B25" s="240">
        <v>46.4</v>
      </c>
      <c r="C25" s="240">
        <v>38.3</v>
      </c>
      <c r="D25" s="240">
        <v>17.5</v>
      </c>
      <c r="E25" s="240">
        <v>64.9</v>
      </c>
      <c r="F25" s="242">
        <v>3571312</v>
      </c>
      <c r="J25" s="75"/>
    </row>
    <row r="26" spans="1:6" ht="15">
      <c r="A26" s="240" t="s">
        <v>508</v>
      </c>
      <c r="B26" s="240">
        <v>45.6</v>
      </c>
      <c r="C26" s="240">
        <v>39</v>
      </c>
      <c r="D26" s="240">
        <v>14.3</v>
      </c>
      <c r="E26" s="240">
        <v>65.9</v>
      </c>
      <c r="F26" s="242">
        <v>1827099</v>
      </c>
    </row>
    <row r="27" spans="1:9" ht="15">
      <c r="A27" s="240" t="s">
        <v>509</v>
      </c>
      <c r="B27" s="240">
        <v>45.1</v>
      </c>
      <c r="C27" s="240">
        <v>35.7</v>
      </c>
      <c r="D27" s="240">
        <v>20.8</v>
      </c>
      <c r="E27" s="240">
        <v>64</v>
      </c>
      <c r="F27" s="242">
        <v>1488389</v>
      </c>
      <c r="I27" s="75"/>
    </row>
    <row r="28" spans="1:9" ht="15">
      <c r="A28" s="240" t="s">
        <v>510</v>
      </c>
      <c r="B28" s="240">
        <v>60.3</v>
      </c>
      <c r="C28" s="240">
        <v>48.1</v>
      </c>
      <c r="D28" s="240">
        <v>20.2</v>
      </c>
      <c r="E28" s="240">
        <v>63.6</v>
      </c>
      <c r="F28" s="242">
        <v>255824</v>
      </c>
      <c r="I28" s="75"/>
    </row>
    <row r="29" ht="15">
      <c r="I29" s="75"/>
    </row>
    <row r="30" ht="15">
      <c r="I30" s="75"/>
    </row>
    <row r="31" ht="15">
      <c r="A31" s="22"/>
    </row>
    <row r="68" ht="15">
      <c r="B68" t="s">
        <v>441</v>
      </c>
    </row>
  </sheetData>
  <sheetProtection/>
  <printOptions/>
  <pageMargins left="0.7" right="0.7" top="0.75" bottom="0.75" header="0.3" footer="0.3"/>
  <pageSetup horizontalDpi="600" verticalDpi="600" orientation="portrait" scale="9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2" max="2" width="23.00390625" style="0" customWidth="1"/>
  </cols>
  <sheetData>
    <row r="2" ht="15">
      <c r="B2" s="22" t="s">
        <v>723</v>
      </c>
    </row>
    <row r="3" ht="15">
      <c r="B3" s="22"/>
    </row>
    <row r="4" spans="2:7" ht="15">
      <c r="B4" s="239" t="s">
        <v>511</v>
      </c>
      <c r="C4" s="239">
        <v>72.5</v>
      </c>
      <c r="D4" s="239">
        <v>58.3</v>
      </c>
      <c r="E4" s="239">
        <v>19.5</v>
      </c>
      <c r="F4" s="239">
        <v>52.5</v>
      </c>
      <c r="G4" s="242">
        <v>576187</v>
      </c>
    </row>
    <row r="5" spans="2:7" ht="15">
      <c r="B5" s="240" t="s">
        <v>130</v>
      </c>
      <c r="C5" s="240">
        <v>69.6</v>
      </c>
      <c r="D5" s="240">
        <v>61.4</v>
      </c>
      <c r="E5" s="240">
        <v>11.8</v>
      </c>
      <c r="F5" s="240">
        <v>53.4</v>
      </c>
      <c r="G5" s="242">
        <v>112183</v>
      </c>
    </row>
    <row r="6" spans="2:7" ht="15">
      <c r="B6" s="240" t="s">
        <v>81</v>
      </c>
      <c r="C6" s="240">
        <v>70.3</v>
      </c>
      <c r="D6" s="240">
        <v>59.1</v>
      </c>
      <c r="E6" s="240">
        <v>15.9</v>
      </c>
      <c r="F6" s="240">
        <v>53.1</v>
      </c>
      <c r="G6" s="242">
        <v>260838</v>
      </c>
    </row>
    <row r="7" spans="2:7" ht="15">
      <c r="B7" s="240" t="s">
        <v>373</v>
      </c>
      <c r="C7" s="240">
        <v>69.2</v>
      </c>
      <c r="D7" s="240">
        <v>49.3</v>
      </c>
      <c r="E7" s="240">
        <v>28.8</v>
      </c>
      <c r="F7" s="240">
        <v>58.5</v>
      </c>
      <c r="G7" s="242">
        <v>90258</v>
      </c>
    </row>
    <row r="8" spans="2:7" ht="15">
      <c r="B8" s="240" t="s">
        <v>82</v>
      </c>
      <c r="C8" s="240">
        <v>80.6</v>
      </c>
      <c r="D8" s="240">
        <v>57.4</v>
      </c>
      <c r="E8" s="240">
        <v>28.8</v>
      </c>
      <c r="F8" s="240">
        <v>50.5</v>
      </c>
      <c r="G8" s="242">
        <v>90506</v>
      </c>
    </row>
    <row r="9" spans="2:7" ht="15">
      <c r="B9" s="240" t="s">
        <v>374</v>
      </c>
      <c r="C9" s="240">
        <v>92.5</v>
      </c>
      <c r="D9" s="240">
        <v>73.1</v>
      </c>
      <c r="E9" s="240">
        <v>20.9</v>
      </c>
      <c r="F9" s="240">
        <v>28.2</v>
      </c>
      <c r="G9" s="242">
        <v>22403</v>
      </c>
    </row>
    <row r="10" spans="2:7" ht="15">
      <c r="B10" s="136"/>
      <c r="C10" s="37" t="s">
        <v>441</v>
      </c>
      <c r="D10" s="37"/>
      <c r="E10" s="37"/>
      <c r="F10" s="37"/>
      <c r="G10" s="137"/>
    </row>
    <row r="11" spans="2:7" ht="15">
      <c r="B11" s="239" t="s">
        <v>518</v>
      </c>
      <c r="C11" s="240">
        <v>78.5</v>
      </c>
      <c r="D11" s="240">
        <v>62.4</v>
      </c>
      <c r="E11" s="240">
        <v>20.6</v>
      </c>
      <c r="F11" s="240">
        <v>43.3</v>
      </c>
      <c r="G11" s="242">
        <v>230848</v>
      </c>
    </row>
    <row r="12" spans="2:7" ht="15">
      <c r="B12" s="240" t="s">
        <v>130</v>
      </c>
      <c r="C12" s="240">
        <v>88.2</v>
      </c>
      <c r="D12" s="240">
        <v>75.3</v>
      </c>
      <c r="E12" s="240">
        <v>14.6</v>
      </c>
      <c r="F12" s="240">
        <v>35</v>
      </c>
      <c r="G12" s="242">
        <v>27611</v>
      </c>
    </row>
    <row r="13" spans="2:7" ht="15">
      <c r="B13" s="240" t="s">
        <v>81</v>
      </c>
      <c r="C13" s="240">
        <v>72.5</v>
      </c>
      <c r="D13" s="240">
        <v>61.6</v>
      </c>
      <c r="E13" s="240">
        <v>15.1</v>
      </c>
      <c r="F13" s="240">
        <v>43.5</v>
      </c>
      <c r="G13" s="242">
        <v>82531</v>
      </c>
    </row>
    <row r="14" spans="2:7" ht="15">
      <c r="B14" s="240" t="s">
        <v>373</v>
      </c>
      <c r="C14" s="240">
        <v>79</v>
      </c>
      <c r="D14" s="240">
        <v>58.8</v>
      </c>
      <c r="E14" s="240">
        <v>25.6</v>
      </c>
      <c r="F14" s="240">
        <v>45.2</v>
      </c>
      <c r="G14" s="242">
        <v>39737</v>
      </c>
    </row>
    <row r="15" spans="2:7" ht="15">
      <c r="B15" s="240" t="s">
        <v>82</v>
      </c>
      <c r="C15" s="240">
        <v>78.4</v>
      </c>
      <c r="D15" s="240">
        <v>57.4</v>
      </c>
      <c r="E15" s="240">
        <v>26.8</v>
      </c>
      <c r="F15" s="240">
        <v>49.2</v>
      </c>
      <c r="G15" s="242">
        <v>62990</v>
      </c>
    </row>
    <row r="16" spans="2:7" ht="15">
      <c r="B16" s="240" t="s">
        <v>374</v>
      </c>
      <c r="C16" s="240">
        <v>90.7</v>
      </c>
      <c r="D16" s="240">
        <v>71</v>
      </c>
      <c r="E16" s="240">
        <v>21.6</v>
      </c>
      <c r="F16" s="240">
        <v>30.7</v>
      </c>
      <c r="G16" s="242">
        <v>17979</v>
      </c>
    </row>
    <row r="17" spans="2:7" ht="15">
      <c r="B17" s="136"/>
      <c r="C17" s="37" t="s">
        <v>441</v>
      </c>
      <c r="D17" s="37"/>
      <c r="E17" s="37"/>
      <c r="F17" s="37"/>
      <c r="G17" s="137"/>
    </row>
    <row r="18" spans="2:7" ht="15">
      <c r="B18" s="239" t="s">
        <v>424</v>
      </c>
      <c r="C18" s="240">
        <v>68.4</v>
      </c>
      <c r="D18" s="240">
        <v>55.6</v>
      </c>
      <c r="E18" s="240">
        <v>18.7</v>
      </c>
      <c r="F18" s="240">
        <v>58.8</v>
      </c>
      <c r="G18" s="242">
        <v>345339</v>
      </c>
    </row>
    <row r="19" spans="2:7" ht="15">
      <c r="B19" s="240" t="s">
        <v>130</v>
      </c>
      <c r="C19" s="240">
        <v>63.5</v>
      </c>
      <c r="D19" s="240">
        <v>56.9</v>
      </c>
      <c r="E19" s="240">
        <v>10.5</v>
      </c>
      <c r="F19" s="240">
        <v>59.8</v>
      </c>
      <c r="G19" s="242">
        <v>84572</v>
      </c>
    </row>
    <row r="20" spans="2:7" ht="15">
      <c r="B20" s="240" t="s">
        <v>81</v>
      </c>
      <c r="C20" s="240">
        <v>69.2</v>
      </c>
      <c r="D20" s="240">
        <v>57.9</v>
      </c>
      <c r="E20" s="240">
        <v>16.3</v>
      </c>
      <c r="F20" s="240">
        <v>57.4</v>
      </c>
      <c r="G20" s="242">
        <v>178307</v>
      </c>
    </row>
    <row r="21" spans="2:7" ht="15">
      <c r="B21" s="240" t="s">
        <v>373</v>
      </c>
      <c r="C21" s="240">
        <v>61.5</v>
      </c>
      <c r="D21" s="240">
        <v>41.9</v>
      </c>
      <c r="E21" s="240">
        <v>32</v>
      </c>
      <c r="F21" s="240">
        <v>69.3</v>
      </c>
      <c r="G21" s="242">
        <v>50521</v>
      </c>
    </row>
    <row r="22" spans="2:7" ht="15">
      <c r="B22" s="240" t="s">
        <v>82</v>
      </c>
      <c r="C22" s="240">
        <v>85.7</v>
      </c>
      <c r="D22" s="240">
        <v>57.5</v>
      </c>
      <c r="E22" s="240">
        <v>32.9</v>
      </c>
      <c r="F22" s="240">
        <v>53.4</v>
      </c>
      <c r="G22" s="242">
        <v>27515</v>
      </c>
    </row>
    <row r="23" spans="2:7" ht="15">
      <c r="B23" s="240" t="s">
        <v>374</v>
      </c>
      <c r="C23" s="240">
        <v>100</v>
      </c>
      <c r="D23" s="240">
        <v>81.7</v>
      </c>
      <c r="E23" s="240">
        <v>18.3</v>
      </c>
      <c r="F23" s="240">
        <v>18.3</v>
      </c>
      <c r="G23" s="242">
        <v>4424</v>
      </c>
    </row>
    <row r="24" spans="2:7" ht="15">
      <c r="B24" s="136"/>
      <c r="C24" s="37" t="s">
        <v>441</v>
      </c>
      <c r="D24" s="37"/>
      <c r="E24" s="37"/>
      <c r="F24" s="37"/>
      <c r="G24" s="137"/>
    </row>
    <row r="25" spans="2:7" ht="15">
      <c r="B25" s="239" t="s">
        <v>49</v>
      </c>
      <c r="C25" s="240">
        <v>82.2</v>
      </c>
      <c r="D25" s="240">
        <v>66.5</v>
      </c>
      <c r="E25" s="240">
        <v>19.1</v>
      </c>
      <c r="F25" s="240">
        <v>44.5</v>
      </c>
      <c r="G25" s="241">
        <v>320363</v>
      </c>
    </row>
    <row r="26" spans="2:7" ht="15">
      <c r="B26" s="240" t="s">
        <v>130</v>
      </c>
      <c r="C26" s="240">
        <v>80.4</v>
      </c>
      <c r="D26" s="240">
        <v>68.9</v>
      </c>
      <c r="E26" s="240">
        <v>14.3</v>
      </c>
      <c r="F26" s="240">
        <v>44.8</v>
      </c>
      <c r="G26" s="242">
        <v>64189</v>
      </c>
    </row>
    <row r="27" spans="2:7" ht="15">
      <c r="B27" s="240" t="s">
        <v>81</v>
      </c>
      <c r="C27" s="240">
        <v>80.9</v>
      </c>
      <c r="D27" s="240">
        <v>68.6</v>
      </c>
      <c r="E27" s="240">
        <v>15.2</v>
      </c>
      <c r="F27" s="240">
        <v>45.2</v>
      </c>
      <c r="G27" s="242">
        <v>133182</v>
      </c>
    </row>
    <row r="28" spans="2:7" ht="15">
      <c r="B28" s="240" t="s">
        <v>373</v>
      </c>
      <c r="C28" s="240">
        <v>80</v>
      </c>
      <c r="D28" s="240">
        <v>57.2</v>
      </c>
      <c r="E28" s="240">
        <v>28.5</v>
      </c>
      <c r="F28" s="240">
        <v>50.9</v>
      </c>
      <c r="G28" s="242">
        <v>45635</v>
      </c>
    </row>
    <row r="29" spans="2:7" ht="15">
      <c r="B29" s="240" t="s">
        <v>82</v>
      </c>
      <c r="C29" s="240">
        <v>85.8</v>
      </c>
      <c r="D29" s="240">
        <v>62.9</v>
      </c>
      <c r="E29" s="240">
        <v>26.7</v>
      </c>
      <c r="F29" s="240">
        <v>43.7</v>
      </c>
      <c r="G29" s="242">
        <v>60640</v>
      </c>
    </row>
    <row r="30" spans="2:7" ht="15">
      <c r="B30" s="240" t="s">
        <v>374</v>
      </c>
      <c r="C30" s="240">
        <v>92.8</v>
      </c>
      <c r="D30" s="240">
        <v>79.2</v>
      </c>
      <c r="E30" s="240">
        <v>14.7</v>
      </c>
      <c r="F30" s="240">
        <v>23.3</v>
      </c>
      <c r="G30" s="242">
        <v>16716</v>
      </c>
    </row>
    <row r="31" spans="2:7" ht="15">
      <c r="B31" s="136"/>
      <c r="C31" s="37"/>
      <c r="D31" s="37"/>
      <c r="E31" s="37"/>
      <c r="F31" s="37"/>
      <c r="G31" s="137"/>
    </row>
    <row r="32" spans="2:7" ht="15">
      <c r="B32" s="239" t="s">
        <v>519</v>
      </c>
      <c r="C32" s="240">
        <v>60.3</v>
      </c>
      <c r="D32" s="240">
        <v>48.1</v>
      </c>
      <c r="E32" s="240">
        <v>20.2</v>
      </c>
      <c r="F32" s="240">
        <v>63.6</v>
      </c>
      <c r="G32" s="242">
        <v>255824</v>
      </c>
    </row>
    <row r="33" spans="2:7" ht="15">
      <c r="B33" s="240" t="s">
        <v>130</v>
      </c>
      <c r="C33" s="240">
        <v>55.1</v>
      </c>
      <c r="D33" s="240">
        <v>51.4</v>
      </c>
      <c r="E33" s="240">
        <v>6.8</v>
      </c>
      <c r="F33" s="240">
        <v>66.1</v>
      </c>
      <c r="G33" s="242">
        <v>47993</v>
      </c>
    </row>
    <row r="34" spans="2:7" ht="15">
      <c r="B34" s="240" t="s">
        <v>81</v>
      </c>
      <c r="C34" s="240">
        <v>59.2</v>
      </c>
      <c r="D34" s="240">
        <v>49.3</v>
      </c>
      <c r="E34" s="240">
        <v>16.8</v>
      </c>
      <c r="F34" s="240">
        <v>62.1</v>
      </c>
      <c r="G34" s="242">
        <v>127655</v>
      </c>
    </row>
    <row r="35" spans="2:7" ht="15">
      <c r="B35" s="240" t="s">
        <v>373</v>
      </c>
      <c r="C35" s="240">
        <v>58.2</v>
      </c>
      <c r="D35" s="240">
        <v>41.2</v>
      </c>
      <c r="E35" s="240">
        <v>29.2</v>
      </c>
      <c r="F35" s="240">
        <v>67.3</v>
      </c>
      <c r="G35" s="242">
        <v>44623</v>
      </c>
    </row>
    <row r="36" spans="2:7" ht="15">
      <c r="B36" s="240" t="s">
        <v>82</v>
      </c>
      <c r="C36" s="240">
        <v>70.1</v>
      </c>
      <c r="D36" s="240">
        <v>46.4</v>
      </c>
      <c r="E36" s="240">
        <v>33.9</v>
      </c>
      <c r="F36" s="240">
        <v>64.4</v>
      </c>
      <c r="G36" s="242">
        <v>29865</v>
      </c>
    </row>
    <row r="37" spans="2:7" ht="15">
      <c r="B37" s="240" t="s">
        <v>374</v>
      </c>
      <c r="C37" s="240">
        <v>91.7</v>
      </c>
      <c r="D37" s="240">
        <v>55.4</v>
      </c>
      <c r="E37" s="240">
        <v>39.6</v>
      </c>
      <c r="F37" s="240">
        <v>43.6</v>
      </c>
      <c r="G37" s="242">
        <v>5688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49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21.140625" style="0" customWidth="1"/>
    <col min="2" max="2" width="14.140625" style="0" customWidth="1"/>
    <col min="3" max="6" width="12.28125" style="0" customWidth="1"/>
    <col min="7" max="7" width="13.7109375" style="0" bestFit="1" customWidth="1"/>
    <col min="8" max="8" width="15.00390625" style="0" bestFit="1" customWidth="1"/>
    <col min="9" max="9" width="11.421875" style="0" customWidth="1"/>
  </cols>
  <sheetData>
    <row r="1" spans="1:8" s="1" customFormat="1" ht="15">
      <c r="A1" s="80" t="s">
        <v>623</v>
      </c>
      <c r="B1" s="23"/>
      <c r="C1" s="23"/>
      <c r="D1" s="23"/>
      <c r="E1" s="23"/>
      <c r="F1" s="23"/>
      <c r="G1" s="23"/>
      <c r="H1" s="23"/>
    </row>
    <row r="2" spans="1:8" s="1" customFormat="1" ht="15" customHeight="1">
      <c r="A2" s="416" t="s">
        <v>131</v>
      </c>
      <c r="B2" s="416" t="s">
        <v>9</v>
      </c>
      <c r="C2" s="416" t="s">
        <v>78</v>
      </c>
      <c r="D2" s="416"/>
      <c r="E2" s="416" t="s">
        <v>79</v>
      </c>
      <c r="F2" s="416"/>
      <c r="G2" s="418" t="s">
        <v>452</v>
      </c>
      <c r="H2" s="418" t="s">
        <v>451</v>
      </c>
    </row>
    <row r="3" spans="1:8" s="1" customFormat="1" ht="15">
      <c r="A3" s="416"/>
      <c r="B3" s="416"/>
      <c r="C3" s="141" t="s">
        <v>49</v>
      </c>
      <c r="D3" s="141" t="s">
        <v>50</v>
      </c>
      <c r="E3" s="141" t="s">
        <v>52</v>
      </c>
      <c r="F3" s="141" t="s">
        <v>51</v>
      </c>
      <c r="G3" s="418"/>
      <c r="H3" s="418"/>
    </row>
    <row r="4" spans="1:8" s="1" customFormat="1" ht="15" customHeight="1">
      <c r="A4" s="157" t="s">
        <v>9</v>
      </c>
      <c r="B4" s="251">
        <v>6709183.169083818</v>
      </c>
      <c r="C4" s="251">
        <v>3137871.300134999</v>
      </c>
      <c r="D4" s="251">
        <v>3571311.8689490855</v>
      </c>
      <c r="E4" s="251">
        <v>1573206.340920268</v>
      </c>
      <c r="F4" s="251">
        <v>5135976.8281636685</v>
      </c>
      <c r="G4" s="251">
        <v>3578228.4809763962</v>
      </c>
      <c r="H4" s="251">
        <v>3130954.688107704</v>
      </c>
    </row>
    <row r="5" spans="1:8" s="1" customFormat="1" ht="15.75" customHeight="1">
      <c r="A5" s="158" t="s">
        <v>150</v>
      </c>
      <c r="B5" s="14">
        <v>821490.9556092103</v>
      </c>
      <c r="C5" s="14">
        <v>442597.87504863954</v>
      </c>
      <c r="D5" s="14">
        <v>378893.0805605775</v>
      </c>
      <c r="E5" s="14">
        <v>288104.79125932266</v>
      </c>
      <c r="F5" s="14">
        <v>533386.1643498951</v>
      </c>
      <c r="G5" s="14">
        <v>129346.28093877815</v>
      </c>
      <c r="H5" s="14">
        <v>692144.6746704363</v>
      </c>
    </row>
    <row r="6" spans="1:8" s="1" customFormat="1" ht="15.75" customHeight="1">
      <c r="A6" s="158" t="s">
        <v>151</v>
      </c>
      <c r="B6" s="14">
        <v>5887692.213474637</v>
      </c>
      <c r="C6" s="14">
        <v>2695273.425086361</v>
      </c>
      <c r="D6" s="14">
        <v>3192418.788388484</v>
      </c>
      <c r="E6" s="14">
        <v>1285101.5496609504</v>
      </c>
      <c r="F6" s="14">
        <v>4602590.663813799</v>
      </c>
      <c r="G6" s="14">
        <v>3448882.200037616</v>
      </c>
      <c r="H6" s="14">
        <v>2438810.013437222</v>
      </c>
    </row>
    <row r="7" spans="1:8" s="1" customFormat="1" ht="6.75" customHeight="1">
      <c r="A7" s="24"/>
      <c r="B7" s="24"/>
      <c r="C7" s="24"/>
      <c r="D7" s="24"/>
      <c r="E7" s="24"/>
      <c r="F7" s="24"/>
      <c r="G7" s="24"/>
      <c r="H7" s="24"/>
    </row>
    <row r="8" spans="1:8" s="1" customFormat="1" ht="15">
      <c r="A8" s="159" t="s">
        <v>624</v>
      </c>
      <c r="B8" s="8"/>
      <c r="C8" s="8"/>
      <c r="D8" s="8"/>
      <c r="E8" s="8"/>
      <c r="F8" s="8"/>
      <c r="G8" s="8"/>
      <c r="H8" s="8"/>
    </row>
    <row r="9" spans="1:10" s="1" customFormat="1" ht="16.5" customHeight="1">
      <c r="A9" s="160"/>
      <c r="B9" s="162"/>
      <c r="C9" s="422" t="s">
        <v>78</v>
      </c>
      <c r="D9" s="422"/>
      <c r="E9" s="422" t="s">
        <v>79</v>
      </c>
      <c r="F9" s="422"/>
      <c r="G9" s="141" t="s">
        <v>134</v>
      </c>
      <c r="H9" s="141" t="s">
        <v>137</v>
      </c>
      <c r="J9" s="42"/>
    </row>
    <row r="10" spans="1:8" s="1" customFormat="1" ht="16.5" customHeight="1">
      <c r="A10" s="161"/>
      <c r="B10" s="162"/>
      <c r="C10" s="162"/>
      <c r="D10" s="162"/>
      <c r="E10" s="162"/>
      <c r="F10" s="162"/>
      <c r="G10" s="141" t="s">
        <v>136</v>
      </c>
      <c r="H10" s="141" t="s">
        <v>138</v>
      </c>
    </row>
    <row r="11" spans="1:8" s="1" customFormat="1" ht="15">
      <c r="A11" s="161"/>
      <c r="B11" s="162" t="s">
        <v>9</v>
      </c>
      <c r="C11" s="162" t="s">
        <v>49</v>
      </c>
      <c r="D11" s="162" t="s">
        <v>50</v>
      </c>
      <c r="E11" s="163" t="s">
        <v>52</v>
      </c>
      <c r="F11" s="163" t="s">
        <v>51</v>
      </c>
      <c r="G11" s="141" t="s">
        <v>135</v>
      </c>
      <c r="H11" s="141" t="s">
        <v>135</v>
      </c>
    </row>
    <row r="12" spans="1:8" s="1" customFormat="1" ht="15">
      <c r="A12" s="19" t="s">
        <v>9</v>
      </c>
      <c r="B12" s="251">
        <v>6709183.169083818</v>
      </c>
      <c r="C12" s="251">
        <v>3137871.300134999</v>
      </c>
      <c r="D12" s="251">
        <v>3571311.8689490855</v>
      </c>
      <c r="E12" s="251">
        <v>1573206.340920268</v>
      </c>
      <c r="F12" s="251">
        <v>5135976.8281636685</v>
      </c>
      <c r="G12" s="251">
        <v>3578228.4809763962</v>
      </c>
      <c r="H12" s="251">
        <v>3130954.688107704</v>
      </c>
    </row>
    <row r="13" s="1" customFormat="1" ht="15">
      <c r="A13" s="19"/>
    </row>
    <row r="14" spans="1:8" s="1" customFormat="1" ht="15">
      <c r="A14" s="148" t="s">
        <v>130</v>
      </c>
      <c r="B14" s="14">
        <v>3376361.9231354333</v>
      </c>
      <c r="C14" s="14">
        <v>1501269.626950579</v>
      </c>
      <c r="D14" s="14">
        <v>1875092.29618486</v>
      </c>
      <c r="E14" s="14">
        <v>409463.78410760895</v>
      </c>
      <c r="F14" s="14">
        <v>2966898.1390277897</v>
      </c>
      <c r="G14" s="14">
        <v>2209437.280188372</v>
      </c>
      <c r="H14" s="14">
        <v>1166924.6429470454</v>
      </c>
    </row>
    <row r="15" spans="1:8" s="1" customFormat="1" ht="15">
      <c r="A15" s="148" t="s">
        <v>81</v>
      </c>
      <c r="B15" s="14">
        <v>1946226.8336797461</v>
      </c>
      <c r="C15" s="14">
        <v>927777.9792487789</v>
      </c>
      <c r="D15" s="14">
        <v>1018448.854430942</v>
      </c>
      <c r="E15" s="14">
        <v>434468.94145937194</v>
      </c>
      <c r="F15" s="14">
        <v>1511757.8922203642</v>
      </c>
      <c r="G15" s="14">
        <v>1074351.3322996162</v>
      </c>
      <c r="H15" s="14">
        <v>871875.501380104</v>
      </c>
    </row>
    <row r="16" spans="1:8" s="1" customFormat="1" ht="15">
      <c r="A16" s="148" t="s">
        <v>373</v>
      </c>
      <c r="B16" s="14">
        <v>551175.7803771556</v>
      </c>
      <c r="C16" s="14">
        <v>260508.95464738848</v>
      </c>
      <c r="D16" s="14">
        <v>290666.8257297695</v>
      </c>
      <c r="E16" s="14">
        <v>219504.39515653855</v>
      </c>
      <c r="F16" s="14">
        <v>331671.38522061787</v>
      </c>
      <c r="G16" s="14">
        <v>149232.66641166335</v>
      </c>
      <c r="H16" s="14">
        <v>401943.11396549304</v>
      </c>
    </row>
    <row r="17" spans="1:8" s="1" customFormat="1" ht="15" customHeight="1">
      <c r="A17" s="148" t="s">
        <v>82</v>
      </c>
      <c r="B17" s="14">
        <v>571358.07849302</v>
      </c>
      <c r="C17" s="14">
        <v>294976.6187885801</v>
      </c>
      <c r="D17" s="14">
        <v>276381.45970444375</v>
      </c>
      <c r="E17" s="14">
        <v>304825.31138026307</v>
      </c>
      <c r="F17" s="14">
        <v>266532.7671127593</v>
      </c>
      <c r="G17" s="14">
        <v>121977.39387511581</v>
      </c>
      <c r="H17" s="14">
        <v>449380.68461790733</v>
      </c>
    </row>
    <row r="18" spans="1:8" s="1" customFormat="1" ht="15" customHeight="1">
      <c r="A18" s="148" t="s">
        <v>374</v>
      </c>
      <c r="B18" s="14">
        <v>264060.5533986524</v>
      </c>
      <c r="C18" s="14">
        <v>153338.12049963884</v>
      </c>
      <c r="D18" s="14">
        <v>110722.43289901281</v>
      </c>
      <c r="E18" s="14">
        <v>204943.90881650356</v>
      </c>
      <c r="F18" s="14">
        <v>59116.6445821476</v>
      </c>
      <c r="G18" s="14">
        <v>23229.808201601907</v>
      </c>
      <c r="H18" s="14">
        <v>240830.74519704984</v>
      </c>
    </row>
    <row r="19" spans="1:8" ht="6" customHeight="1">
      <c r="A19" s="77"/>
      <c r="B19" s="77"/>
      <c r="C19" s="77"/>
      <c r="D19" s="77"/>
      <c r="E19" s="77"/>
      <c r="F19" s="77"/>
      <c r="G19" s="77"/>
      <c r="H19" s="77"/>
    </row>
    <row r="22" spans="2:5" ht="15">
      <c r="B22" s="75"/>
      <c r="C22" s="75"/>
      <c r="D22" s="75"/>
      <c r="E22" s="75"/>
    </row>
    <row r="23" spans="2:5" ht="15">
      <c r="B23" s="75"/>
      <c r="C23" s="75"/>
      <c r="D23" s="75"/>
      <c r="E23" s="75"/>
    </row>
    <row r="24" spans="2:5" ht="15">
      <c r="B24" s="75"/>
      <c r="C24" s="75"/>
      <c r="D24" s="75"/>
      <c r="E24" s="75"/>
    </row>
    <row r="25" spans="2:5" ht="15">
      <c r="B25" s="75"/>
      <c r="C25" s="75"/>
      <c r="D25" s="75"/>
      <c r="E25" s="75"/>
    </row>
    <row r="26" spans="2:8" ht="15">
      <c r="B26" s="75"/>
      <c r="C26" s="75"/>
      <c r="D26" s="75"/>
      <c r="E26" s="355"/>
      <c r="G26" s="75"/>
      <c r="H26" s="75"/>
    </row>
    <row r="27" spans="2:8" ht="15">
      <c r="B27" s="75"/>
      <c r="C27" s="75"/>
      <c r="D27" s="75"/>
      <c r="E27" s="75"/>
      <c r="G27" s="75"/>
      <c r="H27" s="75"/>
    </row>
    <row r="28" spans="2:9" ht="15">
      <c r="B28" s="75"/>
      <c r="C28" s="75"/>
      <c r="D28" s="75"/>
      <c r="E28" s="75"/>
      <c r="F28" s="75"/>
      <c r="G28" s="75"/>
      <c r="H28" s="75"/>
      <c r="I28" s="75"/>
    </row>
    <row r="29" spans="6:9" ht="15">
      <c r="F29" s="75"/>
      <c r="G29" s="75"/>
      <c r="H29" s="75"/>
      <c r="I29" s="75"/>
    </row>
    <row r="30" spans="5:9" ht="15">
      <c r="E30" s="75"/>
      <c r="F30" s="75"/>
      <c r="G30" s="75"/>
      <c r="H30" s="75"/>
      <c r="I30" s="75"/>
    </row>
    <row r="31" spans="2:9" ht="15">
      <c r="B31" s="75"/>
      <c r="C31" s="75"/>
      <c r="D31" s="75"/>
      <c r="E31" s="75"/>
      <c r="F31" s="75"/>
      <c r="G31" s="75"/>
      <c r="H31" s="75"/>
      <c r="I31" s="75"/>
    </row>
    <row r="32" spans="2:9" ht="15">
      <c r="B32" s="75"/>
      <c r="C32" s="75"/>
      <c r="D32" s="75"/>
      <c r="E32" s="75"/>
      <c r="F32" s="75"/>
      <c r="G32" s="75"/>
      <c r="H32" s="75"/>
      <c r="I32" s="75"/>
    </row>
    <row r="33" spans="2:9" ht="15">
      <c r="B33" s="75"/>
      <c r="C33" s="75"/>
      <c r="D33" s="75"/>
      <c r="I33" s="75"/>
    </row>
    <row r="34" spans="2:4" ht="15">
      <c r="B34" s="75"/>
      <c r="C34" s="75"/>
      <c r="D34" s="75"/>
    </row>
    <row r="35" spans="2:9" ht="15">
      <c r="B35" s="75"/>
      <c r="C35" s="75"/>
      <c r="D35" s="75"/>
      <c r="I35" s="75"/>
    </row>
    <row r="36" spans="2:4" ht="15">
      <c r="B36" s="75"/>
      <c r="C36" s="75"/>
      <c r="D36" s="75"/>
    </row>
    <row r="37" spans="2:4" ht="15">
      <c r="B37" s="75"/>
      <c r="C37" s="75"/>
      <c r="D37" s="75"/>
    </row>
    <row r="38" spans="2:4" ht="15">
      <c r="B38" s="75"/>
      <c r="C38" s="75"/>
      <c r="D38" s="75"/>
    </row>
    <row r="39" spans="2:4" ht="15">
      <c r="B39" s="75"/>
      <c r="C39" s="75"/>
      <c r="D39" s="75"/>
    </row>
    <row r="41" ht="15">
      <c r="D41" s="75"/>
    </row>
    <row r="42" ht="15">
      <c r="J42" s="75"/>
    </row>
    <row r="43" ht="15">
      <c r="J43" s="75"/>
    </row>
    <row r="44" ht="15">
      <c r="J44" s="75"/>
    </row>
    <row r="45" ht="15">
      <c r="J45" s="75"/>
    </row>
    <row r="46" ht="15">
      <c r="J46" s="75"/>
    </row>
    <row r="47" ht="15">
      <c r="J47" s="75"/>
    </row>
    <row r="49" ht="15">
      <c r="J49" s="75"/>
    </row>
  </sheetData>
  <sheetProtection/>
  <mergeCells count="8">
    <mergeCell ref="G2:G3"/>
    <mergeCell ref="H2:H3"/>
    <mergeCell ref="B2:B3"/>
    <mergeCell ref="A2:A3"/>
    <mergeCell ref="C9:D9"/>
    <mergeCell ref="E9:F9"/>
    <mergeCell ref="E2:F2"/>
    <mergeCell ref="C2:D2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BreakPreview" zoomScaleSheetLayoutView="100" zoomScalePageLayoutView="0" workbookViewId="0" topLeftCell="A1">
      <selection activeCell="B17" sqref="B17"/>
    </sheetView>
  </sheetViews>
  <sheetFormatPr defaultColWidth="11.421875" defaultRowHeight="15"/>
  <cols>
    <col min="1" max="1" width="37.421875" style="1" customWidth="1"/>
    <col min="2" max="6" width="11.7109375" style="1" customWidth="1"/>
    <col min="7" max="7" width="13.7109375" style="1" customWidth="1"/>
    <col min="8" max="8" width="18.140625" style="1" customWidth="1"/>
    <col min="9" max="16384" width="11.421875" style="1" customWidth="1"/>
  </cols>
  <sheetData>
    <row r="1" spans="1:8" ht="15">
      <c r="A1" s="86" t="s">
        <v>625</v>
      </c>
      <c r="B1" s="8"/>
      <c r="C1" s="8"/>
      <c r="D1" s="8"/>
      <c r="E1" s="8"/>
      <c r="F1" s="8"/>
      <c r="G1" s="8"/>
      <c r="H1" s="8"/>
    </row>
    <row r="2" spans="1:8" ht="15" customHeight="1">
      <c r="A2" s="25"/>
      <c r="B2" s="32"/>
      <c r="C2" s="423" t="s">
        <v>78</v>
      </c>
      <c r="D2" s="423"/>
      <c r="E2" s="423" t="s">
        <v>79</v>
      </c>
      <c r="F2" s="423"/>
      <c r="G2" s="164" t="s">
        <v>134</v>
      </c>
      <c r="H2" s="164" t="s">
        <v>137</v>
      </c>
    </row>
    <row r="3" spans="1:8" ht="15">
      <c r="A3" s="25"/>
      <c r="B3" s="165"/>
      <c r="C3" s="165"/>
      <c r="D3" s="165"/>
      <c r="E3" s="165"/>
      <c r="F3" s="165"/>
      <c r="G3" s="164" t="s">
        <v>136</v>
      </c>
      <c r="H3" s="164" t="s">
        <v>138</v>
      </c>
    </row>
    <row r="4" spans="1:8" ht="14.25" customHeight="1">
      <c r="A4" s="25"/>
      <c r="B4" s="165" t="s">
        <v>9</v>
      </c>
      <c r="C4" s="165" t="s">
        <v>49</v>
      </c>
      <c r="D4" s="165" t="s">
        <v>50</v>
      </c>
      <c r="E4" s="166" t="s">
        <v>52</v>
      </c>
      <c r="F4" s="166" t="s">
        <v>51</v>
      </c>
      <c r="G4" s="164" t="s">
        <v>135</v>
      </c>
      <c r="H4" s="164" t="s">
        <v>135</v>
      </c>
    </row>
    <row r="5" spans="1:8" ht="18" customHeight="1">
      <c r="A5" s="18" t="s">
        <v>9</v>
      </c>
      <c r="B5" s="254">
        <v>6709183.169083818</v>
      </c>
      <c r="C5" s="254">
        <v>3137871.300134999</v>
      </c>
      <c r="D5" s="254">
        <v>3571311.8689490855</v>
      </c>
      <c r="E5" s="254">
        <v>1573206.340920268</v>
      </c>
      <c r="F5" s="254">
        <v>5135976.8281636685</v>
      </c>
      <c r="G5" s="254">
        <v>3578228.4809763962</v>
      </c>
      <c r="H5" s="254">
        <v>3130954.688107704</v>
      </c>
    </row>
    <row r="6" spans="1:8" s="217" customFormat="1" ht="11.25" customHeight="1">
      <c r="A6" s="18"/>
      <c r="B6" s="254"/>
      <c r="C6" s="254"/>
      <c r="D6" s="254"/>
      <c r="E6" s="254"/>
      <c r="F6" s="254"/>
      <c r="G6" s="254"/>
      <c r="H6" s="254"/>
    </row>
    <row r="7" spans="1:8" ht="15">
      <c r="A7" s="85" t="s">
        <v>209</v>
      </c>
      <c r="B7" s="254">
        <v>4590985</v>
      </c>
      <c r="C7" s="254">
        <v>2199592</v>
      </c>
      <c r="D7" s="254">
        <v>2391393</v>
      </c>
      <c r="E7" s="254">
        <v>837275</v>
      </c>
      <c r="F7" s="254">
        <v>3753710</v>
      </c>
      <c r="G7" s="254">
        <v>2734501</v>
      </c>
      <c r="H7" s="254">
        <v>1856484</v>
      </c>
    </row>
    <row r="8" spans="1:8" ht="15">
      <c r="A8" s="85" t="s">
        <v>3</v>
      </c>
      <c r="B8" s="254">
        <v>111007</v>
      </c>
      <c r="C8" s="254">
        <v>59824</v>
      </c>
      <c r="D8" s="254">
        <v>51182</v>
      </c>
      <c r="E8" s="254">
        <v>40912</v>
      </c>
      <c r="F8" s="254">
        <v>70095</v>
      </c>
      <c r="G8" s="254">
        <v>29836</v>
      </c>
      <c r="H8" s="254">
        <v>81171</v>
      </c>
    </row>
    <row r="9" spans="1:8" ht="15">
      <c r="A9" s="85" t="s">
        <v>220</v>
      </c>
      <c r="B9" s="254">
        <v>95201</v>
      </c>
      <c r="C9" s="254">
        <v>43674</v>
      </c>
      <c r="D9" s="254">
        <v>51527</v>
      </c>
      <c r="E9" s="254">
        <v>32839</v>
      </c>
      <c r="F9" s="254">
        <v>62362</v>
      </c>
      <c r="G9" s="254">
        <v>30877</v>
      </c>
      <c r="H9" s="254">
        <v>64324</v>
      </c>
    </row>
    <row r="10" spans="1:8" ht="15">
      <c r="A10" s="85" t="s">
        <v>219</v>
      </c>
      <c r="B10" s="254">
        <v>323249</v>
      </c>
      <c r="C10" s="254">
        <v>141536</v>
      </c>
      <c r="D10" s="254">
        <v>181712</v>
      </c>
      <c r="E10" s="254">
        <v>228056</v>
      </c>
      <c r="F10" s="254">
        <v>95193</v>
      </c>
      <c r="G10" s="254">
        <v>40206</v>
      </c>
      <c r="H10" s="254">
        <v>283043</v>
      </c>
    </row>
    <row r="11" spans="1:8" ht="15">
      <c r="A11" s="85" t="s">
        <v>221</v>
      </c>
      <c r="B11" s="254">
        <v>362613</v>
      </c>
      <c r="C11" s="254">
        <v>179639</v>
      </c>
      <c r="D11" s="254">
        <v>182974</v>
      </c>
      <c r="E11" s="254">
        <v>169905</v>
      </c>
      <c r="F11" s="254">
        <v>192708</v>
      </c>
      <c r="G11" s="254">
        <v>74451</v>
      </c>
      <c r="H11" s="254">
        <v>288162</v>
      </c>
    </row>
    <row r="12" spans="1:8" ht="30">
      <c r="A12" s="85" t="s">
        <v>210</v>
      </c>
      <c r="B12" s="254">
        <v>145387</v>
      </c>
      <c r="C12" s="254">
        <v>121783</v>
      </c>
      <c r="D12" s="254">
        <v>23604</v>
      </c>
      <c r="E12" s="254">
        <v>89088</v>
      </c>
      <c r="F12" s="254">
        <v>56299</v>
      </c>
      <c r="G12" s="254">
        <v>16173</v>
      </c>
      <c r="H12" s="254">
        <v>129214</v>
      </c>
    </row>
    <row r="13" spans="1:8" ht="15">
      <c r="A13" s="85" t="s">
        <v>216</v>
      </c>
      <c r="B13" s="254">
        <v>38842</v>
      </c>
      <c r="C13" s="254">
        <v>24451</v>
      </c>
      <c r="D13" s="254">
        <v>14392</v>
      </c>
      <c r="E13" s="254">
        <v>19824</v>
      </c>
      <c r="F13" s="254">
        <v>19018</v>
      </c>
      <c r="G13" s="254">
        <v>5075</v>
      </c>
      <c r="H13" s="254">
        <v>33768</v>
      </c>
    </row>
    <row r="14" spans="1:8" ht="15">
      <c r="A14" s="85" t="s">
        <v>217</v>
      </c>
      <c r="B14" s="254">
        <v>65476</v>
      </c>
      <c r="C14" s="254">
        <v>28251</v>
      </c>
      <c r="D14" s="254">
        <v>37225</v>
      </c>
      <c r="E14" s="254">
        <v>41623</v>
      </c>
      <c r="F14" s="254">
        <v>23853</v>
      </c>
      <c r="G14" s="254">
        <v>5968</v>
      </c>
      <c r="H14" s="254">
        <v>59507</v>
      </c>
    </row>
    <row r="15" spans="1:8" ht="15">
      <c r="A15" s="85" t="s">
        <v>218</v>
      </c>
      <c r="B15" s="254">
        <v>35022</v>
      </c>
      <c r="C15" s="254">
        <v>10888</v>
      </c>
      <c r="D15" s="254">
        <v>24134</v>
      </c>
      <c r="E15" s="254">
        <v>27404</v>
      </c>
      <c r="F15" s="254">
        <v>7618</v>
      </c>
      <c r="G15" s="254">
        <v>2721</v>
      </c>
      <c r="H15" s="254">
        <v>32301</v>
      </c>
    </row>
    <row r="16" spans="1:8" ht="15">
      <c r="A16" s="85" t="s">
        <v>375</v>
      </c>
      <c r="B16" s="254">
        <v>277</v>
      </c>
      <c r="C16" s="254">
        <v>0</v>
      </c>
      <c r="D16" s="254">
        <v>277</v>
      </c>
      <c r="E16" s="254">
        <v>0</v>
      </c>
      <c r="F16" s="254">
        <v>277</v>
      </c>
      <c r="G16" s="254">
        <v>0</v>
      </c>
      <c r="H16" s="254">
        <v>277</v>
      </c>
    </row>
    <row r="17" spans="1:8" ht="15">
      <c r="A17" s="85" t="s">
        <v>211</v>
      </c>
      <c r="B17" s="254">
        <v>941125</v>
      </c>
      <c r="C17" s="254">
        <v>328234</v>
      </c>
      <c r="D17" s="254">
        <v>612891</v>
      </c>
      <c r="E17" s="254">
        <v>86280</v>
      </c>
      <c r="F17" s="254">
        <v>854845</v>
      </c>
      <c r="G17" s="254">
        <v>638421</v>
      </c>
      <c r="H17" s="254">
        <v>302704</v>
      </c>
    </row>
    <row r="18" s="32" customFormat="1" ht="7.5" customHeight="1"/>
    <row r="20" ht="15">
      <c r="B20" s="341"/>
    </row>
    <row r="22" spans="2:9" ht="15">
      <c r="B22" s="126"/>
      <c r="C22" s="126"/>
      <c r="D22" s="126"/>
      <c r="E22" s="126"/>
      <c r="F22" s="126"/>
      <c r="G22" s="126"/>
      <c r="H22" s="126"/>
      <c r="I22" s="126"/>
    </row>
    <row r="23" spans="2:11" ht="15">
      <c r="B23" s="126"/>
      <c r="C23" s="126"/>
      <c r="D23" s="126"/>
      <c r="E23" s="126"/>
      <c r="F23" s="126"/>
      <c r="G23" s="126"/>
      <c r="H23" s="126"/>
      <c r="I23" s="126"/>
      <c r="K23" s="126"/>
    </row>
    <row r="24" spans="2:11" ht="15">
      <c r="B24" s="126"/>
      <c r="C24" s="126"/>
      <c r="D24" s="126"/>
      <c r="F24" s="126"/>
      <c r="G24" s="126"/>
      <c r="H24" s="126"/>
      <c r="I24" s="126"/>
      <c r="K24" s="126"/>
    </row>
    <row r="25" spans="2:11" ht="15">
      <c r="B25" s="126"/>
      <c r="C25" s="126"/>
      <c r="D25" s="126"/>
      <c r="E25" s="342"/>
      <c r="F25" s="126"/>
      <c r="G25" s="126"/>
      <c r="H25" s="126"/>
      <c r="I25" s="126"/>
      <c r="K25" s="126"/>
    </row>
    <row r="26" spans="2:11" ht="15">
      <c r="B26" s="126"/>
      <c r="C26" s="126"/>
      <c r="D26" s="126"/>
      <c r="F26" s="126"/>
      <c r="G26" s="126"/>
      <c r="H26" s="126"/>
      <c r="I26" s="126"/>
      <c r="K26" s="126"/>
    </row>
    <row r="27" spans="2:11" ht="15">
      <c r="B27" s="126"/>
      <c r="C27" s="126"/>
      <c r="D27" s="126"/>
      <c r="F27" s="126"/>
      <c r="G27" s="126"/>
      <c r="H27" s="126"/>
      <c r="I27" s="126"/>
      <c r="K27" s="126"/>
    </row>
    <row r="28" spans="2:11" ht="15">
      <c r="B28" s="126"/>
      <c r="C28" s="126"/>
      <c r="D28" s="126"/>
      <c r="F28" s="126"/>
      <c r="G28" s="126"/>
      <c r="H28" s="126"/>
      <c r="I28" s="126"/>
      <c r="K28" s="126"/>
    </row>
    <row r="29" spans="2:11" ht="15">
      <c r="B29" s="126"/>
      <c r="C29" s="126"/>
      <c r="D29" s="126"/>
      <c r="F29" s="126"/>
      <c r="G29" s="126"/>
      <c r="H29" s="126"/>
      <c r="I29" s="126"/>
      <c r="K29" s="126"/>
    </row>
    <row r="30" spans="2:11" ht="15">
      <c r="B30" s="126"/>
      <c r="C30" s="126"/>
      <c r="D30" s="126"/>
      <c r="F30" s="126"/>
      <c r="G30" s="126"/>
      <c r="H30" s="126"/>
      <c r="I30" s="126"/>
      <c r="K30" s="126"/>
    </row>
    <row r="31" spans="2:11" ht="15">
      <c r="B31" s="126"/>
      <c r="C31" s="126"/>
      <c r="D31" s="126"/>
      <c r="F31" s="126"/>
      <c r="G31" s="126"/>
      <c r="H31" s="126"/>
      <c r="I31" s="126"/>
      <c r="K31" s="126"/>
    </row>
    <row r="32" spans="2:11" ht="15">
      <c r="B32" s="126"/>
      <c r="C32" s="126"/>
      <c r="D32" s="126"/>
      <c r="G32" s="126"/>
      <c r="I32" s="126"/>
      <c r="K32" s="126"/>
    </row>
    <row r="33" spans="2:11" ht="15">
      <c r="B33" s="126"/>
      <c r="D33" s="126"/>
      <c r="I33" s="126"/>
      <c r="K33" s="126"/>
    </row>
    <row r="34" spans="7:9" ht="15">
      <c r="G34" s="126"/>
      <c r="H34" s="126"/>
      <c r="I34" s="126"/>
    </row>
    <row r="35" spans="2:11" ht="15">
      <c r="B35" s="126"/>
      <c r="C35" s="126"/>
      <c r="D35" s="126"/>
      <c r="I35" s="126"/>
      <c r="K35" s="126"/>
    </row>
  </sheetData>
  <sheetProtection/>
  <mergeCells count="2">
    <mergeCell ref="E2:F2"/>
    <mergeCell ref="C2:D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62"/>
  <sheetViews>
    <sheetView view="pageBreakPreview" zoomScaleSheetLayoutView="100" zoomScalePageLayoutView="0" workbookViewId="0" topLeftCell="A58">
      <selection activeCell="D64" sqref="D64"/>
    </sheetView>
  </sheetViews>
  <sheetFormatPr defaultColWidth="11.421875" defaultRowHeight="15"/>
  <cols>
    <col min="1" max="1" width="3.140625" style="1" customWidth="1"/>
    <col min="2" max="2" width="26.7109375" style="1" customWidth="1"/>
    <col min="3" max="9" width="15.00390625" style="1" customWidth="1"/>
    <col min="10" max="16384" width="11.421875" style="1" customWidth="1"/>
  </cols>
  <sheetData>
    <row r="1" spans="1:9" ht="15">
      <c r="A1" s="8"/>
      <c r="B1" s="156" t="s">
        <v>682</v>
      </c>
      <c r="C1" s="8"/>
      <c r="D1" s="8"/>
      <c r="E1" s="8"/>
      <c r="F1" s="8"/>
      <c r="G1" s="8"/>
      <c r="H1" s="8"/>
      <c r="I1" s="8"/>
    </row>
    <row r="2" spans="1:10" ht="15" customHeight="1">
      <c r="A2" s="45"/>
      <c r="B2" s="425"/>
      <c r="C2" s="32"/>
      <c r="D2" s="424" t="s">
        <v>78</v>
      </c>
      <c r="E2" s="424"/>
      <c r="F2" s="424" t="s">
        <v>79</v>
      </c>
      <c r="G2" s="424"/>
      <c r="H2" s="167" t="s">
        <v>134</v>
      </c>
      <c r="I2" s="167" t="s">
        <v>137</v>
      </c>
      <c r="J2" s="42"/>
    </row>
    <row r="3" spans="1:10" ht="15">
      <c r="A3" s="45"/>
      <c r="B3" s="425"/>
      <c r="C3" s="167"/>
      <c r="D3" s="167"/>
      <c r="E3" s="167"/>
      <c r="F3" s="167"/>
      <c r="G3" s="167"/>
      <c r="H3" s="167" t="s">
        <v>136</v>
      </c>
      <c r="I3" s="167" t="s">
        <v>138</v>
      </c>
      <c r="J3" s="42"/>
    </row>
    <row r="4" spans="1:9" ht="15">
      <c r="A4" s="8"/>
      <c r="B4" s="426"/>
      <c r="C4" s="167" t="s">
        <v>9</v>
      </c>
      <c r="D4" s="167" t="s">
        <v>49</v>
      </c>
      <c r="E4" s="167" t="s">
        <v>50</v>
      </c>
      <c r="F4" s="167" t="s">
        <v>52</v>
      </c>
      <c r="G4" s="167" t="s">
        <v>51</v>
      </c>
      <c r="H4" s="167" t="s">
        <v>135</v>
      </c>
      <c r="I4" s="167" t="s">
        <v>135</v>
      </c>
    </row>
    <row r="5" spans="1:9" ht="15">
      <c r="A5" s="8"/>
      <c r="B5" s="20" t="s">
        <v>9</v>
      </c>
      <c r="C5" s="251">
        <v>956772.163884281</v>
      </c>
      <c r="D5" s="251">
        <v>534140.2987145827</v>
      </c>
      <c r="E5" s="251">
        <v>422631.8651697015</v>
      </c>
      <c r="F5" s="251">
        <v>348036.64841160655</v>
      </c>
      <c r="G5" s="251">
        <v>608735.5154726827</v>
      </c>
      <c r="H5" s="251">
        <v>420601.7627862982</v>
      </c>
      <c r="I5" s="251">
        <v>536170.4010979871</v>
      </c>
    </row>
    <row r="6" spans="1:9" ht="15">
      <c r="A6" s="8"/>
      <c r="B6" s="21" t="s">
        <v>85</v>
      </c>
      <c r="C6" s="14">
        <v>10900.277989966351</v>
      </c>
      <c r="D6" s="14">
        <v>5298.344936286657</v>
      </c>
      <c r="E6" s="14">
        <v>5601.933053679694</v>
      </c>
      <c r="F6" s="14">
        <v>2422.5450205561847</v>
      </c>
      <c r="G6" s="14">
        <v>8477.732969410165</v>
      </c>
      <c r="H6" s="14">
        <v>4625.529024152844</v>
      </c>
      <c r="I6" s="14">
        <v>6274.748965813508</v>
      </c>
    </row>
    <row r="7" spans="1:9" ht="15">
      <c r="A7" s="8"/>
      <c r="B7" s="21" t="s">
        <v>86</v>
      </c>
      <c r="C7" s="14">
        <v>83311.15967133915</v>
      </c>
      <c r="D7" s="14">
        <v>42972.566090021006</v>
      </c>
      <c r="E7" s="14">
        <v>40338.593581318135</v>
      </c>
      <c r="F7" s="14">
        <v>16817.31098981283</v>
      </c>
      <c r="G7" s="14">
        <v>66493.84868152632</v>
      </c>
      <c r="H7" s="14">
        <v>51625.009523797446</v>
      </c>
      <c r="I7" s="14">
        <v>31686.1501475417</v>
      </c>
    </row>
    <row r="8" spans="1:9" ht="15">
      <c r="A8" s="8"/>
      <c r="B8" s="21" t="s">
        <v>87</v>
      </c>
      <c r="C8" s="14">
        <v>186975.8419224763</v>
      </c>
      <c r="D8" s="14">
        <v>88933.78781164585</v>
      </c>
      <c r="E8" s="14">
        <v>98042.05411083053</v>
      </c>
      <c r="F8" s="14">
        <v>64951.682781736876</v>
      </c>
      <c r="G8" s="14">
        <v>122024.15914073946</v>
      </c>
      <c r="H8" s="14">
        <v>91591.61032059822</v>
      </c>
      <c r="I8" s="14">
        <v>95384.23160187804</v>
      </c>
    </row>
    <row r="9" spans="1:9" ht="15">
      <c r="A9" s="8"/>
      <c r="B9" s="21" t="s">
        <v>88</v>
      </c>
      <c r="C9" s="14">
        <v>298254.7236195416</v>
      </c>
      <c r="D9" s="14">
        <v>153819.3786446469</v>
      </c>
      <c r="E9" s="14">
        <v>144435.3449748954</v>
      </c>
      <c r="F9" s="14">
        <v>101912.67257556133</v>
      </c>
      <c r="G9" s="14">
        <v>196342.05104398043</v>
      </c>
      <c r="H9" s="14">
        <v>133769.62238516498</v>
      </c>
      <c r="I9" s="14">
        <v>164485.1012343771</v>
      </c>
    </row>
    <row r="10" spans="1:9" ht="15">
      <c r="A10" s="8"/>
      <c r="B10" s="21" t="s">
        <v>89</v>
      </c>
      <c r="C10" s="14">
        <v>124318.8769379972</v>
      </c>
      <c r="D10" s="14">
        <v>69719.12095931292</v>
      </c>
      <c r="E10" s="14">
        <v>54599.75597868413</v>
      </c>
      <c r="F10" s="14">
        <v>43210.51678519424</v>
      </c>
      <c r="G10" s="14">
        <v>81108.36015280288</v>
      </c>
      <c r="H10" s="14">
        <v>60087.50273866095</v>
      </c>
      <c r="I10" s="14">
        <v>64231.3741993361</v>
      </c>
    </row>
    <row r="11" spans="1:9" ht="15">
      <c r="A11" s="8"/>
      <c r="B11" s="21" t="s">
        <v>90</v>
      </c>
      <c r="C11" s="14">
        <v>253011.28374296727</v>
      </c>
      <c r="D11" s="14">
        <v>173397.10027267179</v>
      </c>
      <c r="E11" s="14">
        <v>79614.18347029536</v>
      </c>
      <c r="F11" s="14">
        <v>118721.92025874468</v>
      </c>
      <c r="G11" s="14">
        <v>134289.36348422198</v>
      </c>
      <c r="H11" s="14">
        <v>78902.4887939232</v>
      </c>
      <c r="I11" s="14">
        <v>174108.79494904404</v>
      </c>
    </row>
    <row r="12" spans="1:9" ht="7.5" customHeight="1">
      <c r="A12" s="8"/>
      <c r="B12" s="24"/>
      <c r="C12" s="24"/>
      <c r="D12" s="24"/>
      <c r="E12" s="24"/>
      <c r="F12" s="24"/>
      <c r="G12" s="24"/>
      <c r="H12" s="24"/>
      <c r="I12" s="24"/>
    </row>
    <row r="13" spans="1:9" ht="30" customHeight="1">
      <c r="A13" s="8"/>
      <c r="B13" s="427" t="s">
        <v>683</v>
      </c>
      <c r="C13" s="427"/>
      <c r="D13" s="427"/>
      <c r="E13" s="427"/>
      <c r="F13" s="427"/>
      <c r="G13" s="427"/>
      <c r="H13" s="427"/>
      <c r="I13" s="427"/>
    </row>
    <row r="14" spans="1:9" ht="15" customHeight="1">
      <c r="A14" s="8"/>
      <c r="B14" s="84"/>
      <c r="C14" s="32"/>
      <c r="D14" s="424" t="s">
        <v>78</v>
      </c>
      <c r="E14" s="424"/>
      <c r="F14" s="424" t="s">
        <v>79</v>
      </c>
      <c r="G14" s="424"/>
      <c r="H14" s="164" t="s">
        <v>134</v>
      </c>
      <c r="I14" s="164" t="s">
        <v>137</v>
      </c>
    </row>
    <row r="15" spans="1:9" ht="15">
      <c r="A15" s="8"/>
      <c r="B15" s="84"/>
      <c r="C15" s="168"/>
      <c r="D15" s="168"/>
      <c r="E15" s="168"/>
      <c r="F15" s="168"/>
      <c r="G15" s="168"/>
      <c r="H15" s="164" t="s">
        <v>136</v>
      </c>
      <c r="I15" s="164" t="s">
        <v>138</v>
      </c>
    </row>
    <row r="16" spans="1:9" ht="15">
      <c r="A16" s="8"/>
      <c r="B16" s="84" t="s">
        <v>91</v>
      </c>
      <c r="C16" s="168" t="s">
        <v>9</v>
      </c>
      <c r="D16" s="168" t="s">
        <v>49</v>
      </c>
      <c r="E16" s="168" t="s">
        <v>50</v>
      </c>
      <c r="F16" s="169" t="s">
        <v>52</v>
      </c>
      <c r="G16" s="169" t="s">
        <v>51</v>
      </c>
      <c r="H16" s="164" t="s">
        <v>135</v>
      </c>
      <c r="I16" s="164" t="s">
        <v>135</v>
      </c>
    </row>
    <row r="17" spans="1:9" ht="15" customHeight="1">
      <c r="A17" s="8"/>
      <c r="B17" s="20"/>
      <c r="C17" s="257">
        <v>956772</v>
      </c>
      <c r="D17" s="257">
        <v>534140</v>
      </c>
      <c r="E17" s="257">
        <v>422632</v>
      </c>
      <c r="F17" s="257">
        <v>348037</v>
      </c>
      <c r="G17" s="257">
        <v>608736</v>
      </c>
      <c r="H17" s="257">
        <v>420602</v>
      </c>
      <c r="I17" s="257">
        <v>536170</v>
      </c>
    </row>
    <row r="18" spans="2:9" ht="15">
      <c r="B18" s="256" t="s">
        <v>376</v>
      </c>
      <c r="C18" s="255">
        <v>210066</v>
      </c>
      <c r="D18" s="255">
        <v>196380</v>
      </c>
      <c r="E18" s="255">
        <v>13686</v>
      </c>
      <c r="F18" s="255">
        <v>59283</v>
      </c>
      <c r="G18" s="255">
        <v>150783</v>
      </c>
      <c r="H18" s="255">
        <v>99395</v>
      </c>
      <c r="I18" s="255">
        <v>110671</v>
      </c>
    </row>
    <row r="19" spans="2:9" ht="15">
      <c r="B19" s="256" t="s">
        <v>92</v>
      </c>
      <c r="C19" s="255">
        <v>69960</v>
      </c>
      <c r="D19" s="255">
        <v>68243</v>
      </c>
      <c r="E19" s="255">
        <v>1717</v>
      </c>
      <c r="F19" s="255">
        <v>12015</v>
      </c>
      <c r="G19" s="255">
        <v>57945</v>
      </c>
      <c r="H19" s="255">
        <v>35564</v>
      </c>
      <c r="I19" s="255">
        <v>34397</v>
      </c>
    </row>
    <row r="20" spans="1:9" ht="15">
      <c r="A20" s="217"/>
      <c r="B20" s="256" t="s">
        <v>377</v>
      </c>
      <c r="C20" s="255">
        <v>16942</v>
      </c>
      <c r="D20" s="255">
        <v>16331</v>
      </c>
      <c r="E20" s="255">
        <v>610</v>
      </c>
      <c r="F20" s="255">
        <v>8364</v>
      </c>
      <c r="G20" s="255">
        <v>8577</v>
      </c>
      <c r="H20" s="255">
        <v>4348</v>
      </c>
      <c r="I20" s="255">
        <v>12594</v>
      </c>
    </row>
    <row r="21" spans="1:9" ht="15">
      <c r="A21" s="217"/>
      <c r="B21" s="256" t="s">
        <v>93</v>
      </c>
      <c r="C21" s="255">
        <v>53837</v>
      </c>
      <c r="D21" s="255">
        <v>15429</v>
      </c>
      <c r="E21" s="255">
        <v>38408</v>
      </c>
      <c r="F21" s="255">
        <v>37127</v>
      </c>
      <c r="G21" s="255">
        <v>16709</v>
      </c>
      <c r="H21" s="255">
        <v>11548</v>
      </c>
      <c r="I21" s="255">
        <v>42288</v>
      </c>
    </row>
    <row r="22" spans="1:9" ht="15">
      <c r="A22" s="217"/>
      <c r="B22" s="256" t="s">
        <v>94</v>
      </c>
      <c r="C22" s="255">
        <v>23508</v>
      </c>
      <c r="D22" s="255">
        <v>21793</v>
      </c>
      <c r="E22" s="255">
        <v>1716</v>
      </c>
      <c r="F22" s="255">
        <v>13219</v>
      </c>
      <c r="G22" s="255">
        <v>10289</v>
      </c>
      <c r="H22" s="255">
        <v>4987</v>
      </c>
      <c r="I22" s="255">
        <v>18521</v>
      </c>
    </row>
    <row r="23" spans="1:9" ht="15">
      <c r="A23" s="217"/>
      <c r="B23" s="256" t="s">
        <v>95</v>
      </c>
      <c r="C23" s="255">
        <v>32046</v>
      </c>
      <c r="D23" s="255">
        <v>28657</v>
      </c>
      <c r="E23" s="255">
        <v>3389</v>
      </c>
      <c r="F23" s="255">
        <v>11763</v>
      </c>
      <c r="G23" s="255">
        <v>20283</v>
      </c>
      <c r="H23" s="255">
        <v>10166</v>
      </c>
      <c r="I23" s="255">
        <v>21880</v>
      </c>
    </row>
    <row r="24" spans="1:9" ht="15">
      <c r="A24" s="217"/>
      <c r="B24" s="256" t="s">
        <v>96</v>
      </c>
      <c r="C24" s="255">
        <v>7158</v>
      </c>
      <c r="D24" s="255">
        <v>5639</v>
      </c>
      <c r="E24" s="255">
        <v>1518</v>
      </c>
      <c r="F24" s="255">
        <v>3736</v>
      </c>
      <c r="G24" s="255">
        <v>3422</v>
      </c>
      <c r="H24" s="255">
        <v>2317</v>
      </c>
      <c r="I24" s="255">
        <v>4841</v>
      </c>
    </row>
    <row r="25" spans="1:9" ht="15">
      <c r="A25" s="217"/>
      <c r="B25" s="256" t="s">
        <v>97</v>
      </c>
      <c r="C25" s="255">
        <v>3097</v>
      </c>
      <c r="D25" s="255">
        <v>621</v>
      </c>
      <c r="E25" s="255">
        <v>2477</v>
      </c>
      <c r="F25" s="255">
        <v>2178</v>
      </c>
      <c r="G25" s="255">
        <v>919</v>
      </c>
      <c r="H25" s="255">
        <v>1010</v>
      </c>
      <c r="I25" s="255">
        <v>2087</v>
      </c>
    </row>
    <row r="26" spans="1:9" ht="15">
      <c r="A26" s="217"/>
      <c r="B26" s="256" t="s">
        <v>378</v>
      </c>
      <c r="C26" s="255">
        <v>2344</v>
      </c>
      <c r="D26" s="255">
        <v>1827</v>
      </c>
      <c r="E26" s="255">
        <v>517</v>
      </c>
      <c r="F26" s="255">
        <v>1123</v>
      </c>
      <c r="G26" s="255">
        <v>1221</v>
      </c>
      <c r="H26" s="255">
        <v>0</v>
      </c>
      <c r="I26" s="255">
        <v>2344</v>
      </c>
    </row>
    <row r="27" spans="1:9" ht="15">
      <c r="A27" s="217"/>
      <c r="B27" s="256" t="s">
        <v>98</v>
      </c>
      <c r="C27" s="255">
        <v>1408</v>
      </c>
      <c r="D27" s="255">
        <v>1159</v>
      </c>
      <c r="E27" s="255">
        <v>249</v>
      </c>
      <c r="F27" s="255">
        <v>372</v>
      </c>
      <c r="G27" s="255">
        <v>1036</v>
      </c>
      <c r="H27" s="255">
        <v>360</v>
      </c>
      <c r="I27" s="255">
        <v>1048</v>
      </c>
    </row>
    <row r="28" spans="1:9" ht="15">
      <c r="A28" s="217"/>
      <c r="B28" s="256" t="s">
        <v>99</v>
      </c>
      <c r="C28" s="255">
        <v>68921</v>
      </c>
      <c r="D28" s="255">
        <v>66985</v>
      </c>
      <c r="E28" s="255">
        <v>1937</v>
      </c>
      <c r="F28" s="255">
        <v>36603</v>
      </c>
      <c r="G28" s="255">
        <v>32318</v>
      </c>
      <c r="H28" s="255">
        <v>14641</v>
      </c>
      <c r="I28" s="255">
        <v>54281</v>
      </c>
    </row>
    <row r="29" spans="1:9" ht="15">
      <c r="A29" s="217"/>
      <c r="B29" s="256" t="s">
        <v>100</v>
      </c>
      <c r="C29" s="255">
        <v>7055</v>
      </c>
      <c r="D29" s="255">
        <v>5166</v>
      </c>
      <c r="E29" s="255">
        <v>1889</v>
      </c>
      <c r="F29" s="255">
        <v>5238</v>
      </c>
      <c r="G29" s="255">
        <v>1817</v>
      </c>
      <c r="H29" s="255">
        <v>775</v>
      </c>
      <c r="I29" s="255">
        <v>6280</v>
      </c>
    </row>
    <row r="30" spans="1:9" ht="15">
      <c r="A30" s="217"/>
      <c r="B30" s="256" t="s">
        <v>379</v>
      </c>
      <c r="C30" s="255">
        <v>147</v>
      </c>
      <c r="D30" s="255">
        <v>0</v>
      </c>
      <c r="E30" s="255">
        <v>147</v>
      </c>
      <c r="F30" s="255">
        <v>147</v>
      </c>
      <c r="G30" s="255">
        <v>0</v>
      </c>
      <c r="H30" s="255">
        <v>0</v>
      </c>
      <c r="I30" s="255">
        <v>147</v>
      </c>
    </row>
    <row r="31" spans="1:9" ht="15">
      <c r="A31" s="217"/>
      <c r="B31" s="256" t="s">
        <v>101</v>
      </c>
      <c r="C31" s="255">
        <v>11204</v>
      </c>
      <c r="D31" s="255">
        <v>11039</v>
      </c>
      <c r="E31" s="255">
        <v>165</v>
      </c>
      <c r="F31" s="255">
        <v>5321</v>
      </c>
      <c r="G31" s="255">
        <v>5883</v>
      </c>
      <c r="H31" s="255">
        <v>1315</v>
      </c>
      <c r="I31" s="255">
        <v>9888</v>
      </c>
    </row>
    <row r="32" spans="1:9" ht="15">
      <c r="A32" s="217"/>
      <c r="B32" s="256" t="s">
        <v>380</v>
      </c>
      <c r="C32" s="255">
        <v>235</v>
      </c>
      <c r="D32" s="255">
        <v>0</v>
      </c>
      <c r="E32" s="255">
        <v>235</v>
      </c>
      <c r="F32" s="255">
        <v>235</v>
      </c>
      <c r="G32" s="255">
        <v>0</v>
      </c>
      <c r="H32" s="255">
        <v>0</v>
      </c>
      <c r="I32" s="255">
        <v>235</v>
      </c>
    </row>
    <row r="33" spans="1:9" ht="15">
      <c r="A33" s="217"/>
      <c r="B33" s="256" t="s">
        <v>381</v>
      </c>
      <c r="C33" s="255">
        <v>935</v>
      </c>
      <c r="D33" s="255">
        <v>935</v>
      </c>
      <c r="E33" s="255">
        <v>0</v>
      </c>
      <c r="F33" s="255">
        <v>327</v>
      </c>
      <c r="G33" s="255">
        <v>609</v>
      </c>
      <c r="H33" s="255">
        <v>0</v>
      </c>
      <c r="I33" s="255">
        <v>935</v>
      </c>
    </row>
    <row r="34" spans="1:9" ht="15">
      <c r="A34" s="217"/>
      <c r="B34" s="256" t="s">
        <v>382</v>
      </c>
      <c r="C34" s="255">
        <v>6424</v>
      </c>
      <c r="D34" s="255">
        <v>6109</v>
      </c>
      <c r="E34" s="255">
        <v>316</v>
      </c>
      <c r="F34" s="255">
        <v>1657</v>
      </c>
      <c r="G34" s="255">
        <v>4767</v>
      </c>
      <c r="H34" s="255">
        <v>2805</v>
      </c>
      <c r="I34" s="255">
        <v>3619</v>
      </c>
    </row>
    <row r="35" spans="1:9" ht="15">
      <c r="A35" s="217"/>
      <c r="B35" s="256" t="s">
        <v>383</v>
      </c>
      <c r="C35" s="255">
        <v>1382</v>
      </c>
      <c r="D35" s="255">
        <v>763</v>
      </c>
      <c r="E35" s="255">
        <v>620</v>
      </c>
      <c r="F35" s="255">
        <v>923</v>
      </c>
      <c r="G35" s="255">
        <v>460</v>
      </c>
      <c r="H35" s="255">
        <v>0</v>
      </c>
      <c r="I35" s="255">
        <v>1382</v>
      </c>
    </row>
    <row r="36" spans="1:9" ht="15">
      <c r="A36" s="217"/>
      <c r="B36" s="256" t="s">
        <v>384</v>
      </c>
      <c r="C36" s="255">
        <v>4829</v>
      </c>
      <c r="D36" s="255">
        <v>3868</v>
      </c>
      <c r="E36" s="255">
        <v>962</v>
      </c>
      <c r="F36" s="255">
        <v>4678</v>
      </c>
      <c r="G36" s="255">
        <v>151</v>
      </c>
      <c r="H36" s="255">
        <v>0</v>
      </c>
      <c r="I36" s="255">
        <v>4829</v>
      </c>
    </row>
    <row r="37" spans="1:9" ht="15">
      <c r="A37" s="217"/>
      <c r="B37" s="256" t="s">
        <v>102</v>
      </c>
      <c r="C37" s="255">
        <v>293653</v>
      </c>
      <c r="D37" s="255">
        <v>28782</v>
      </c>
      <c r="E37" s="255">
        <v>264871</v>
      </c>
      <c r="F37" s="255">
        <v>78852</v>
      </c>
      <c r="G37" s="255">
        <v>214800</v>
      </c>
      <c r="H37" s="255">
        <v>175794</v>
      </c>
      <c r="I37" s="255">
        <v>117859</v>
      </c>
    </row>
    <row r="38" spans="1:9" ht="15">
      <c r="A38" s="217"/>
      <c r="B38" s="256" t="s">
        <v>385</v>
      </c>
      <c r="C38" s="255">
        <v>4237</v>
      </c>
      <c r="D38" s="255">
        <v>4237</v>
      </c>
      <c r="E38" s="255">
        <v>0</v>
      </c>
      <c r="F38" s="255">
        <v>3768</v>
      </c>
      <c r="G38" s="255">
        <v>469</v>
      </c>
      <c r="H38" s="255">
        <v>444</v>
      </c>
      <c r="I38" s="255">
        <v>3793</v>
      </c>
    </row>
    <row r="39" spans="1:9" ht="15">
      <c r="A39" s="217"/>
      <c r="B39" s="256" t="s">
        <v>681</v>
      </c>
      <c r="C39" s="255">
        <v>6040</v>
      </c>
      <c r="D39" s="255">
        <v>4488</v>
      </c>
      <c r="E39" s="255">
        <v>1552</v>
      </c>
      <c r="F39" s="255">
        <v>4771</v>
      </c>
      <c r="G39" s="255">
        <v>1269</v>
      </c>
      <c r="H39" s="255">
        <v>0</v>
      </c>
      <c r="I39" s="255">
        <v>6040</v>
      </c>
    </row>
    <row r="40" spans="1:9" ht="15">
      <c r="A40" s="217"/>
      <c r="B40" s="256" t="s">
        <v>386</v>
      </c>
      <c r="C40" s="255">
        <v>993</v>
      </c>
      <c r="D40" s="255">
        <v>993</v>
      </c>
      <c r="E40" s="255">
        <v>0</v>
      </c>
      <c r="F40" s="255">
        <v>437</v>
      </c>
      <c r="G40" s="255">
        <v>556</v>
      </c>
      <c r="H40" s="255">
        <v>993</v>
      </c>
      <c r="I40" s="255">
        <v>0</v>
      </c>
    </row>
    <row r="41" spans="1:9" ht="15">
      <c r="A41" s="217"/>
      <c r="B41" s="256" t="s">
        <v>387</v>
      </c>
      <c r="C41" s="255">
        <v>396</v>
      </c>
      <c r="D41" s="255">
        <v>268</v>
      </c>
      <c r="E41" s="255">
        <v>129</v>
      </c>
      <c r="F41" s="255">
        <v>0</v>
      </c>
      <c r="G41" s="255">
        <v>396</v>
      </c>
      <c r="H41" s="255">
        <v>129</v>
      </c>
      <c r="I41" s="255">
        <v>268</v>
      </c>
    </row>
    <row r="42" spans="1:9" ht="15">
      <c r="A42" s="217"/>
      <c r="B42" s="256" t="s">
        <v>388</v>
      </c>
      <c r="C42" s="255">
        <v>1501</v>
      </c>
      <c r="D42" s="255">
        <v>1191</v>
      </c>
      <c r="E42" s="255">
        <v>310</v>
      </c>
      <c r="F42" s="255">
        <v>456</v>
      </c>
      <c r="G42" s="255">
        <v>1044</v>
      </c>
      <c r="H42" s="255">
        <v>278</v>
      </c>
      <c r="I42" s="255">
        <v>1223</v>
      </c>
    </row>
    <row r="43" spans="1:9" ht="15">
      <c r="A43" s="217"/>
      <c r="B43" s="256" t="s">
        <v>103</v>
      </c>
      <c r="C43" s="255">
        <v>3775</v>
      </c>
      <c r="D43" s="255">
        <v>1994</v>
      </c>
      <c r="E43" s="255">
        <v>1781</v>
      </c>
      <c r="F43" s="255">
        <v>2359</v>
      </c>
      <c r="G43" s="255">
        <v>1416</v>
      </c>
      <c r="H43" s="255">
        <v>1145</v>
      </c>
      <c r="I43" s="255">
        <v>2630</v>
      </c>
    </row>
    <row r="44" spans="1:9" ht="15">
      <c r="A44" s="217"/>
      <c r="B44" s="256" t="s">
        <v>104</v>
      </c>
      <c r="C44" s="255">
        <v>6864</v>
      </c>
      <c r="D44" s="255">
        <v>1625</v>
      </c>
      <c r="E44" s="255">
        <v>5239</v>
      </c>
      <c r="F44" s="255">
        <v>3510</v>
      </c>
      <c r="G44" s="255">
        <v>3354</v>
      </c>
      <c r="H44" s="255">
        <v>1161</v>
      </c>
      <c r="I44" s="255">
        <v>5703</v>
      </c>
    </row>
    <row r="45" spans="1:9" ht="15">
      <c r="A45" s="217"/>
      <c r="B45" s="256" t="s">
        <v>389</v>
      </c>
      <c r="C45" s="255">
        <v>370</v>
      </c>
      <c r="D45" s="255">
        <v>0</v>
      </c>
      <c r="E45" s="255">
        <v>370</v>
      </c>
      <c r="F45" s="255">
        <v>370</v>
      </c>
      <c r="G45" s="255">
        <v>0</v>
      </c>
      <c r="H45" s="255">
        <v>0</v>
      </c>
      <c r="I45" s="255">
        <v>370</v>
      </c>
    </row>
    <row r="46" spans="1:9" ht="15">
      <c r="A46" s="217"/>
      <c r="B46" s="256" t="s">
        <v>390</v>
      </c>
      <c r="C46" s="255">
        <v>75</v>
      </c>
      <c r="D46" s="255">
        <v>75</v>
      </c>
      <c r="E46" s="255">
        <v>0</v>
      </c>
      <c r="F46" s="255">
        <v>0</v>
      </c>
      <c r="G46" s="255">
        <v>75</v>
      </c>
      <c r="H46" s="255">
        <v>75</v>
      </c>
      <c r="I46" s="255">
        <v>0</v>
      </c>
    </row>
    <row r="47" spans="1:9" ht="15">
      <c r="A47" s="217"/>
      <c r="B47" s="256" t="s">
        <v>391</v>
      </c>
      <c r="C47" s="255">
        <v>3304</v>
      </c>
      <c r="D47" s="255">
        <v>1303</v>
      </c>
      <c r="E47" s="255">
        <v>2001</v>
      </c>
      <c r="F47" s="255">
        <v>738</v>
      </c>
      <c r="G47" s="255">
        <v>2567</v>
      </c>
      <c r="H47" s="255">
        <v>2642</v>
      </c>
      <c r="I47" s="255">
        <v>662</v>
      </c>
    </row>
    <row r="48" spans="1:9" ht="15">
      <c r="A48" s="217"/>
      <c r="B48" s="256" t="s">
        <v>105</v>
      </c>
      <c r="C48" s="255">
        <v>44724</v>
      </c>
      <c r="D48" s="255">
        <v>10455</v>
      </c>
      <c r="E48" s="255">
        <v>34269</v>
      </c>
      <c r="F48" s="255">
        <v>19942</v>
      </c>
      <c r="G48" s="255">
        <v>24782</v>
      </c>
      <c r="H48" s="255">
        <v>14877</v>
      </c>
      <c r="I48" s="255">
        <v>29847</v>
      </c>
    </row>
    <row r="49" spans="1:9" ht="15">
      <c r="A49" s="217"/>
      <c r="B49" s="256" t="s">
        <v>106</v>
      </c>
      <c r="C49" s="255">
        <v>8469</v>
      </c>
      <c r="D49" s="255">
        <v>450</v>
      </c>
      <c r="E49" s="255">
        <v>8019</v>
      </c>
      <c r="F49" s="255">
        <v>3283</v>
      </c>
      <c r="G49" s="255">
        <v>5186</v>
      </c>
      <c r="H49" s="255">
        <v>6054</v>
      </c>
      <c r="I49" s="255">
        <v>2416</v>
      </c>
    </row>
    <row r="50" spans="1:9" ht="15">
      <c r="A50" s="217"/>
      <c r="B50" s="256" t="s">
        <v>392</v>
      </c>
      <c r="C50" s="255">
        <v>9938</v>
      </c>
      <c r="D50" s="255">
        <v>6697</v>
      </c>
      <c r="E50" s="255">
        <v>3241</v>
      </c>
      <c r="F50" s="255">
        <v>8123</v>
      </c>
      <c r="G50" s="255">
        <v>1814</v>
      </c>
      <c r="H50" s="255">
        <v>659</v>
      </c>
      <c r="I50" s="255">
        <v>9279</v>
      </c>
    </row>
    <row r="51" spans="1:9" ht="30">
      <c r="A51" s="217"/>
      <c r="B51" s="256" t="s">
        <v>524</v>
      </c>
      <c r="C51" s="255">
        <v>523</v>
      </c>
      <c r="D51" s="255">
        <v>87</v>
      </c>
      <c r="E51" s="255">
        <v>436</v>
      </c>
      <c r="F51" s="255">
        <v>523</v>
      </c>
      <c r="G51" s="255">
        <v>0</v>
      </c>
      <c r="H51" s="255">
        <v>0</v>
      </c>
      <c r="I51" s="255">
        <v>523</v>
      </c>
    </row>
    <row r="52" spans="1:9" ht="15">
      <c r="A52" s="217"/>
      <c r="B52" s="256" t="s">
        <v>393</v>
      </c>
      <c r="C52" s="255">
        <v>1938</v>
      </c>
      <c r="D52" s="255">
        <v>758</v>
      </c>
      <c r="E52" s="255">
        <v>1180</v>
      </c>
      <c r="F52" s="255">
        <v>270</v>
      </c>
      <c r="G52" s="255">
        <v>1669</v>
      </c>
      <c r="H52" s="255">
        <v>1303</v>
      </c>
      <c r="I52" s="255">
        <v>635</v>
      </c>
    </row>
    <row r="53" spans="1:9" ht="15">
      <c r="A53" s="217"/>
      <c r="B53" s="256" t="s">
        <v>525</v>
      </c>
      <c r="C53" s="255">
        <v>818</v>
      </c>
      <c r="D53" s="255">
        <v>818</v>
      </c>
      <c r="E53" s="255">
        <v>0</v>
      </c>
      <c r="F53" s="255">
        <v>433</v>
      </c>
      <c r="G53" s="255">
        <v>385</v>
      </c>
      <c r="H53" s="255">
        <v>818</v>
      </c>
      <c r="I53" s="255">
        <v>0</v>
      </c>
    </row>
    <row r="54" spans="1:9" ht="15">
      <c r="A54" s="217"/>
      <c r="B54" s="256" t="s">
        <v>394</v>
      </c>
      <c r="C54" s="255">
        <v>180</v>
      </c>
      <c r="D54" s="255">
        <v>0</v>
      </c>
      <c r="E54" s="255">
        <v>180</v>
      </c>
      <c r="F54" s="255">
        <v>180</v>
      </c>
      <c r="G54" s="255">
        <v>0</v>
      </c>
      <c r="H54" s="255">
        <v>0</v>
      </c>
      <c r="I54" s="255">
        <v>180</v>
      </c>
    </row>
    <row r="55" spans="1:9" ht="15">
      <c r="A55" s="217"/>
      <c r="B55" s="256" t="s">
        <v>395</v>
      </c>
      <c r="C55" s="255">
        <v>1522</v>
      </c>
      <c r="D55" s="255">
        <v>0</v>
      </c>
      <c r="E55" s="255">
        <v>1522</v>
      </c>
      <c r="F55" s="255">
        <v>849</v>
      </c>
      <c r="G55" s="255">
        <v>674</v>
      </c>
      <c r="H55" s="255">
        <v>992</v>
      </c>
      <c r="I55" s="255">
        <v>530</v>
      </c>
    </row>
    <row r="56" spans="1:9" ht="15">
      <c r="A56" s="217"/>
      <c r="B56" s="256" t="s">
        <v>396</v>
      </c>
      <c r="C56" s="255">
        <v>868</v>
      </c>
      <c r="D56" s="255">
        <v>625</v>
      </c>
      <c r="E56" s="255">
        <v>242</v>
      </c>
      <c r="F56" s="255">
        <v>868</v>
      </c>
      <c r="G56" s="255">
        <v>0</v>
      </c>
      <c r="H56" s="255">
        <v>0</v>
      </c>
      <c r="I56" s="255">
        <v>868</v>
      </c>
    </row>
    <row r="57" spans="1:9" ht="15">
      <c r="A57" s="217"/>
      <c r="B57" s="256" t="s">
        <v>397</v>
      </c>
      <c r="C57" s="255">
        <v>846</v>
      </c>
      <c r="D57" s="255">
        <v>699</v>
      </c>
      <c r="E57" s="255">
        <v>147</v>
      </c>
      <c r="F57" s="255">
        <v>456</v>
      </c>
      <c r="G57" s="255">
        <v>391</v>
      </c>
      <c r="H57" s="255">
        <v>0</v>
      </c>
      <c r="I57" s="255">
        <v>846</v>
      </c>
    </row>
    <row r="58" spans="1:9" ht="15">
      <c r="A58" s="217"/>
      <c r="B58" s="256" t="s">
        <v>107</v>
      </c>
      <c r="C58" s="255">
        <v>20390</v>
      </c>
      <c r="D58" s="255">
        <v>1234</v>
      </c>
      <c r="E58" s="255">
        <v>19156</v>
      </c>
      <c r="F58" s="255">
        <v>1067</v>
      </c>
      <c r="G58" s="255">
        <v>19323</v>
      </c>
      <c r="H58" s="255">
        <v>15689</v>
      </c>
      <c r="I58" s="255">
        <v>4701</v>
      </c>
    </row>
    <row r="59" spans="1:9" ht="15">
      <c r="A59" s="217"/>
      <c r="B59" s="256" t="s">
        <v>398</v>
      </c>
      <c r="C59" s="255">
        <v>2316</v>
      </c>
      <c r="D59" s="255">
        <v>1355</v>
      </c>
      <c r="E59" s="255">
        <v>961</v>
      </c>
      <c r="F59" s="255">
        <v>0</v>
      </c>
      <c r="G59" s="255">
        <v>2316</v>
      </c>
      <c r="H59" s="255">
        <v>2029</v>
      </c>
      <c r="I59" s="255">
        <v>287</v>
      </c>
    </row>
    <row r="60" spans="1:9" ht="30">
      <c r="A60" s="217"/>
      <c r="B60" s="256" t="s">
        <v>108</v>
      </c>
      <c r="C60" s="255">
        <v>10149</v>
      </c>
      <c r="D60" s="255">
        <v>9068</v>
      </c>
      <c r="E60" s="255">
        <v>1082</v>
      </c>
      <c r="F60" s="255">
        <v>5825</v>
      </c>
      <c r="G60" s="255">
        <v>4324</v>
      </c>
      <c r="H60" s="255">
        <v>2821</v>
      </c>
      <c r="I60" s="255">
        <v>7328</v>
      </c>
    </row>
    <row r="61" spans="1:9" ht="15">
      <c r="A61" s="217"/>
      <c r="B61" s="256" t="s">
        <v>109</v>
      </c>
      <c r="C61" s="255">
        <v>1815</v>
      </c>
      <c r="D61" s="255">
        <v>1122</v>
      </c>
      <c r="E61" s="255">
        <v>693</v>
      </c>
      <c r="F61" s="255">
        <v>1521</v>
      </c>
      <c r="G61" s="255">
        <v>294</v>
      </c>
      <c r="H61" s="255">
        <v>344</v>
      </c>
      <c r="I61" s="255">
        <v>1471</v>
      </c>
    </row>
    <row r="62" spans="1:9" ht="10.5" customHeight="1">
      <c r="A62" s="217"/>
      <c r="B62" s="12" t="s">
        <v>225</v>
      </c>
      <c r="C62" s="12">
        <v>9568</v>
      </c>
      <c r="D62" s="12">
        <v>4876</v>
      </c>
      <c r="E62" s="12">
        <v>4692</v>
      </c>
      <c r="F62" s="12">
        <v>5126</v>
      </c>
      <c r="G62" s="12">
        <v>4442</v>
      </c>
      <c r="H62" s="12">
        <v>3125</v>
      </c>
      <c r="I62" s="12">
        <v>6444</v>
      </c>
    </row>
  </sheetData>
  <sheetProtection/>
  <mergeCells count="6">
    <mergeCell ref="F14:G14"/>
    <mergeCell ref="B2:B4"/>
    <mergeCell ref="B13:I13"/>
    <mergeCell ref="F2:G2"/>
    <mergeCell ref="D2:E2"/>
    <mergeCell ref="D14:E14"/>
  </mergeCells>
  <printOptions/>
  <pageMargins left="0.75" right="0.75" top="1" bottom="1" header="0.5" footer="0.5"/>
  <pageSetup horizontalDpi="600" verticalDpi="600" orientation="landscape" paperSize="9" scale="57" r:id="rId1"/>
  <headerFooter>
    <oddFooter>&amp;C&amp;F&amp;RPage &amp;P</oddFooter>
  </headerFooter>
  <rowBreaks count="1" manualBreakCount="1">
    <brk id="1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1"/>
  <sheetViews>
    <sheetView view="pageBreakPreview" zoomScale="110" zoomScaleSheetLayoutView="110" zoomScalePageLayoutView="0" workbookViewId="0" topLeftCell="A1">
      <selection activeCell="I31" sqref="I31"/>
    </sheetView>
  </sheetViews>
  <sheetFormatPr defaultColWidth="11.421875" defaultRowHeight="15"/>
  <cols>
    <col min="1" max="1" width="4.00390625" style="1" customWidth="1"/>
    <col min="2" max="2" width="38.140625" style="1" customWidth="1"/>
    <col min="3" max="7" width="11.421875" style="1" customWidth="1"/>
    <col min="8" max="9" width="15.28125" style="1" customWidth="1"/>
    <col min="10" max="16384" width="11.421875" style="1" customWidth="1"/>
  </cols>
  <sheetData>
    <row r="1" spans="2:9" ht="33" customHeight="1">
      <c r="B1" s="428" t="s">
        <v>626</v>
      </c>
      <c r="C1" s="428"/>
      <c r="D1" s="428"/>
      <c r="E1" s="428"/>
      <c r="F1" s="428"/>
      <c r="G1" s="428"/>
      <c r="H1" s="428"/>
      <c r="I1" s="428"/>
    </row>
    <row r="2" spans="1:10" ht="18.75" customHeight="1">
      <c r="A2" s="42"/>
      <c r="B2" s="61"/>
      <c r="C2" s="174"/>
      <c r="D2" s="429" t="s">
        <v>78</v>
      </c>
      <c r="E2" s="429"/>
      <c r="F2" s="429" t="s">
        <v>79</v>
      </c>
      <c r="G2" s="429"/>
      <c r="H2" s="47" t="s">
        <v>134</v>
      </c>
      <c r="I2" s="47" t="s">
        <v>137</v>
      </c>
      <c r="J2" s="42"/>
    </row>
    <row r="3" spans="1:10" ht="15">
      <c r="A3" s="42"/>
      <c r="B3" s="61"/>
      <c r="C3" s="429" t="s">
        <v>9</v>
      </c>
      <c r="D3" s="429" t="s">
        <v>49</v>
      </c>
      <c r="E3" s="429" t="s">
        <v>50</v>
      </c>
      <c r="F3" s="430" t="s">
        <v>52</v>
      </c>
      <c r="G3" s="430" t="s">
        <v>51</v>
      </c>
      <c r="H3" s="47" t="s">
        <v>136</v>
      </c>
      <c r="I3" s="47" t="s">
        <v>138</v>
      </c>
      <c r="J3" s="42"/>
    </row>
    <row r="4" spans="2:9" ht="15">
      <c r="B4" s="26" t="s">
        <v>110</v>
      </c>
      <c r="C4" s="429"/>
      <c r="D4" s="429"/>
      <c r="E4" s="429"/>
      <c r="F4" s="430"/>
      <c r="G4" s="430"/>
      <c r="H4" s="47" t="s">
        <v>135</v>
      </c>
      <c r="I4" s="47" t="s">
        <v>135</v>
      </c>
    </row>
    <row r="5" spans="2:9" ht="15">
      <c r="B5" s="27" t="s">
        <v>9</v>
      </c>
      <c r="C5" s="173">
        <v>956772</v>
      </c>
      <c r="D5" s="173">
        <v>534140</v>
      </c>
      <c r="E5" s="173">
        <v>422632</v>
      </c>
      <c r="F5" s="173">
        <v>348037</v>
      </c>
      <c r="G5" s="173">
        <v>608736</v>
      </c>
      <c r="H5" s="173">
        <v>420602</v>
      </c>
      <c r="I5" s="173">
        <v>536170</v>
      </c>
    </row>
    <row r="6" spans="2:9" ht="15.75" customHeight="1">
      <c r="B6" s="28" t="s">
        <v>111</v>
      </c>
      <c r="C6" s="173">
        <v>631918</v>
      </c>
      <c r="D6" s="173">
        <v>343019</v>
      </c>
      <c r="E6" s="173">
        <v>288899</v>
      </c>
      <c r="F6" s="173">
        <v>264379</v>
      </c>
      <c r="G6" s="173">
        <v>367538</v>
      </c>
      <c r="H6" s="173">
        <v>252565</v>
      </c>
      <c r="I6" s="173">
        <v>379352</v>
      </c>
    </row>
    <row r="7" spans="2:9" ht="15.75" customHeight="1">
      <c r="B7" s="28" t="s">
        <v>112</v>
      </c>
      <c r="C7" s="173">
        <v>124497</v>
      </c>
      <c r="D7" s="173">
        <v>94901</v>
      </c>
      <c r="E7" s="173">
        <v>29595</v>
      </c>
      <c r="F7" s="173">
        <v>41404</v>
      </c>
      <c r="G7" s="173">
        <v>83092</v>
      </c>
      <c r="H7" s="173">
        <v>56441</v>
      </c>
      <c r="I7" s="173">
        <v>68055</v>
      </c>
    </row>
    <row r="8" spans="2:9" ht="15.75" customHeight="1">
      <c r="B8" s="28" t="s">
        <v>113</v>
      </c>
      <c r="C8" s="173">
        <v>138090</v>
      </c>
      <c r="D8" s="173">
        <v>81199</v>
      </c>
      <c r="E8" s="173">
        <v>56892</v>
      </c>
      <c r="F8" s="173">
        <v>32818</v>
      </c>
      <c r="G8" s="173">
        <v>105273</v>
      </c>
      <c r="H8" s="173">
        <v>73087</v>
      </c>
      <c r="I8" s="173">
        <v>65004</v>
      </c>
    </row>
    <row r="9" spans="2:9" ht="15.75" customHeight="1">
      <c r="B9" s="28" t="s">
        <v>114</v>
      </c>
      <c r="C9" s="173">
        <v>41529</v>
      </c>
      <c r="D9" s="173">
        <v>10655</v>
      </c>
      <c r="E9" s="173">
        <v>30875</v>
      </c>
      <c r="F9" s="173">
        <v>5475</v>
      </c>
      <c r="G9" s="173">
        <v>36055</v>
      </c>
      <c r="H9" s="173">
        <v>25681</v>
      </c>
      <c r="I9" s="173">
        <v>15848</v>
      </c>
    </row>
    <row r="10" spans="2:9" ht="15.75" customHeight="1">
      <c r="B10" s="28" t="s">
        <v>115</v>
      </c>
      <c r="C10" s="173">
        <v>19872</v>
      </c>
      <c r="D10" s="173">
        <v>3615</v>
      </c>
      <c r="E10" s="173">
        <v>16257</v>
      </c>
      <c r="F10" s="173">
        <v>3664</v>
      </c>
      <c r="G10" s="173">
        <v>16208</v>
      </c>
      <c r="H10" s="173">
        <v>12827</v>
      </c>
      <c r="I10" s="173">
        <v>7044</v>
      </c>
    </row>
    <row r="11" spans="2:9" ht="15.75" customHeight="1">
      <c r="B11" s="28" t="s">
        <v>112</v>
      </c>
      <c r="C11" s="173">
        <v>867</v>
      </c>
      <c r="D11" s="173">
        <v>753</v>
      </c>
      <c r="E11" s="173">
        <v>114</v>
      </c>
      <c r="F11" s="173">
        <v>297</v>
      </c>
      <c r="G11" s="173">
        <v>569</v>
      </c>
      <c r="H11" s="173">
        <v>0</v>
      </c>
      <c r="I11" s="173">
        <v>867</v>
      </c>
    </row>
    <row r="12" spans="2:9" ht="15.75" customHeight="1">
      <c r="B12" s="29" t="s">
        <v>116</v>
      </c>
      <c r="C12" s="30"/>
      <c r="D12" s="30"/>
      <c r="E12" s="30"/>
      <c r="F12" s="30"/>
      <c r="G12" s="30"/>
      <c r="H12" s="30"/>
      <c r="I12" s="30"/>
    </row>
    <row r="13" spans="2:9" ht="15.75" customHeight="1">
      <c r="B13" s="172" t="s">
        <v>117</v>
      </c>
      <c r="C13" s="173">
        <v>62685</v>
      </c>
      <c r="D13" s="173">
        <v>35255</v>
      </c>
      <c r="E13" s="173">
        <v>27429</v>
      </c>
      <c r="F13" s="173">
        <v>24292</v>
      </c>
      <c r="G13" s="173">
        <v>38393</v>
      </c>
      <c r="H13" s="173">
        <v>24619</v>
      </c>
      <c r="I13" s="173">
        <v>38065</v>
      </c>
    </row>
    <row r="14" spans="2:9" ht="15.75" customHeight="1">
      <c r="B14" s="172" t="s">
        <v>118</v>
      </c>
      <c r="C14" s="173">
        <v>2585</v>
      </c>
      <c r="D14" s="173">
        <v>2011</v>
      </c>
      <c r="E14" s="173">
        <v>573</v>
      </c>
      <c r="F14" s="173">
        <v>1791</v>
      </c>
      <c r="G14" s="173">
        <v>794</v>
      </c>
      <c r="H14" s="173">
        <v>440</v>
      </c>
      <c r="I14" s="173">
        <v>2145</v>
      </c>
    </row>
    <row r="15" spans="2:9" ht="15.75" customHeight="1">
      <c r="B15" s="172" t="s">
        <v>119</v>
      </c>
      <c r="C15" s="173">
        <v>546617</v>
      </c>
      <c r="D15" s="173">
        <v>303159</v>
      </c>
      <c r="E15" s="173">
        <v>243459</v>
      </c>
      <c r="F15" s="173">
        <v>219079</v>
      </c>
      <c r="G15" s="173">
        <v>327538</v>
      </c>
      <c r="H15" s="173">
        <v>224841</v>
      </c>
      <c r="I15" s="173">
        <v>321776</v>
      </c>
    </row>
    <row r="16" spans="2:9" ht="15.75" customHeight="1">
      <c r="B16" s="172" t="s">
        <v>120</v>
      </c>
      <c r="C16" s="173">
        <v>26987</v>
      </c>
      <c r="D16" s="173">
        <v>12547</v>
      </c>
      <c r="E16" s="173">
        <v>14440</v>
      </c>
      <c r="F16" s="173">
        <v>14274</v>
      </c>
      <c r="G16" s="173">
        <v>12714</v>
      </c>
      <c r="H16" s="173">
        <v>7737</v>
      </c>
      <c r="I16" s="173">
        <v>19250</v>
      </c>
    </row>
    <row r="17" spans="2:9" ht="15.75" customHeight="1">
      <c r="B17" s="172" t="s">
        <v>121</v>
      </c>
      <c r="C17" s="173">
        <v>109426</v>
      </c>
      <c r="D17" s="173">
        <v>53377</v>
      </c>
      <c r="E17" s="173">
        <v>56049</v>
      </c>
      <c r="F17" s="173">
        <v>38461</v>
      </c>
      <c r="G17" s="173">
        <v>70965</v>
      </c>
      <c r="H17" s="173">
        <v>44339</v>
      </c>
      <c r="I17" s="173">
        <v>65087</v>
      </c>
    </row>
    <row r="18" spans="2:9" ht="15.75" customHeight="1">
      <c r="B18" s="172" t="s">
        <v>399</v>
      </c>
      <c r="C18" s="173">
        <v>12528</v>
      </c>
      <c r="D18" s="173">
        <v>4618</v>
      </c>
      <c r="E18" s="173">
        <v>7910</v>
      </c>
      <c r="F18" s="173">
        <v>4542</v>
      </c>
      <c r="G18" s="173">
        <v>7985</v>
      </c>
      <c r="H18" s="173">
        <v>6469</v>
      </c>
      <c r="I18" s="173">
        <v>6059</v>
      </c>
    </row>
    <row r="19" spans="2:9" ht="15.75" customHeight="1">
      <c r="B19" s="172" t="s">
        <v>400</v>
      </c>
      <c r="C19" s="173">
        <v>195346</v>
      </c>
      <c r="D19" s="173">
        <v>123015</v>
      </c>
      <c r="E19" s="173">
        <v>72331</v>
      </c>
      <c r="F19" s="173">
        <v>45439</v>
      </c>
      <c r="G19" s="173">
        <v>149906</v>
      </c>
      <c r="H19" s="173">
        <v>111716</v>
      </c>
      <c r="I19" s="173">
        <v>83629</v>
      </c>
    </row>
    <row r="20" spans="2:9" ht="15.75" customHeight="1">
      <c r="B20" s="172" t="s">
        <v>122</v>
      </c>
      <c r="C20" s="173">
        <v>599</v>
      </c>
      <c r="D20" s="173">
        <v>159</v>
      </c>
      <c r="E20" s="173">
        <v>440</v>
      </c>
      <c r="F20" s="173">
        <v>159</v>
      </c>
      <c r="G20" s="173">
        <v>440</v>
      </c>
      <c r="H20" s="173">
        <v>440</v>
      </c>
      <c r="I20" s="173">
        <v>159</v>
      </c>
    </row>
    <row r="21" spans="2:9" ht="32.25" customHeight="1">
      <c r="B21" s="29" t="s">
        <v>123</v>
      </c>
      <c r="C21" s="30"/>
      <c r="D21" s="30"/>
      <c r="E21" s="30"/>
      <c r="F21" s="30"/>
      <c r="G21" s="30"/>
      <c r="H21" s="30"/>
      <c r="I21" s="30"/>
    </row>
    <row r="22" spans="2:9" ht="15.75" customHeight="1">
      <c r="B22" s="172" t="s">
        <v>124</v>
      </c>
      <c r="C22" s="173">
        <v>196231</v>
      </c>
      <c r="D22" s="173">
        <v>82415</v>
      </c>
      <c r="E22" s="173">
        <v>113816</v>
      </c>
      <c r="F22" s="173">
        <v>70225</v>
      </c>
      <c r="G22" s="173">
        <v>126007</v>
      </c>
      <c r="H22" s="173">
        <v>98848</v>
      </c>
      <c r="I22" s="173">
        <v>97384</v>
      </c>
    </row>
    <row r="23" spans="2:9" ht="15.75" customHeight="1">
      <c r="B23" s="172" t="s">
        <v>401</v>
      </c>
      <c r="C23" s="173">
        <v>145934</v>
      </c>
      <c r="D23" s="173">
        <v>60919</v>
      </c>
      <c r="E23" s="173">
        <v>85015</v>
      </c>
      <c r="F23" s="173">
        <v>47600</v>
      </c>
      <c r="G23" s="173">
        <v>98334</v>
      </c>
      <c r="H23" s="173">
        <v>73139</v>
      </c>
      <c r="I23" s="173">
        <v>72795</v>
      </c>
    </row>
    <row r="24" spans="2:9" ht="15.75" customHeight="1">
      <c r="B24" s="172" t="s">
        <v>125</v>
      </c>
      <c r="C24" s="173">
        <v>193803</v>
      </c>
      <c r="D24" s="173">
        <v>152454</v>
      </c>
      <c r="E24" s="173">
        <v>41348</v>
      </c>
      <c r="F24" s="173">
        <v>95646</v>
      </c>
      <c r="G24" s="173">
        <v>98157</v>
      </c>
      <c r="H24" s="173">
        <v>62404</v>
      </c>
      <c r="I24" s="173">
        <v>131399</v>
      </c>
    </row>
    <row r="25" spans="2:9" ht="15.75" customHeight="1">
      <c r="B25" s="172" t="s">
        <v>126</v>
      </c>
      <c r="C25" s="173">
        <v>2440</v>
      </c>
      <c r="D25" s="173">
        <v>2440</v>
      </c>
      <c r="E25" s="173">
        <v>0</v>
      </c>
      <c r="F25" s="173">
        <v>1202</v>
      </c>
      <c r="G25" s="173">
        <v>1238</v>
      </c>
      <c r="H25" s="173">
        <v>1325</v>
      </c>
      <c r="I25" s="173">
        <v>1116</v>
      </c>
    </row>
    <row r="26" spans="2:9" ht="15.75" customHeight="1">
      <c r="B26" s="172" t="s">
        <v>127</v>
      </c>
      <c r="C26" s="173">
        <v>715</v>
      </c>
      <c r="D26" s="173">
        <v>456</v>
      </c>
      <c r="E26" s="346">
        <v>259</v>
      </c>
      <c r="F26" s="173">
        <v>147</v>
      </c>
      <c r="G26" s="173">
        <v>568</v>
      </c>
      <c r="H26" s="173">
        <v>568</v>
      </c>
      <c r="I26" s="173">
        <v>147</v>
      </c>
    </row>
    <row r="27" spans="2:9" ht="15.75" customHeight="1">
      <c r="B27" s="172" t="s">
        <v>128</v>
      </c>
      <c r="C27" s="173">
        <v>24000</v>
      </c>
      <c r="D27" s="173">
        <v>16335</v>
      </c>
      <c r="E27" s="173">
        <v>7665</v>
      </c>
      <c r="F27" s="173">
        <v>10895</v>
      </c>
      <c r="G27" s="173">
        <v>13105</v>
      </c>
      <c r="H27" s="173">
        <v>10833</v>
      </c>
      <c r="I27" s="173">
        <v>13167</v>
      </c>
    </row>
    <row r="28" spans="2:9" ht="15.75" customHeight="1">
      <c r="B28" s="172" t="s">
        <v>129</v>
      </c>
      <c r="C28" s="173">
        <v>11824</v>
      </c>
      <c r="D28" s="173">
        <v>4847</v>
      </c>
      <c r="E28" s="173">
        <v>6977</v>
      </c>
      <c r="F28" s="173">
        <v>4766</v>
      </c>
      <c r="G28" s="173">
        <v>7059</v>
      </c>
      <c r="H28" s="173">
        <v>4092</v>
      </c>
      <c r="I28" s="173">
        <v>7732</v>
      </c>
    </row>
    <row r="29" spans="1:9" s="32" customFormat="1" ht="18.75" customHeight="1">
      <c r="A29" s="1"/>
      <c r="B29" s="172" t="s">
        <v>402</v>
      </c>
      <c r="C29" s="173">
        <v>1239</v>
      </c>
      <c r="D29" s="173">
        <v>496</v>
      </c>
      <c r="E29" s="173">
        <v>743</v>
      </c>
      <c r="F29" s="173">
        <v>368</v>
      </c>
      <c r="G29" s="173">
        <v>871</v>
      </c>
      <c r="H29" s="173">
        <v>979</v>
      </c>
      <c r="I29" s="173">
        <v>261</v>
      </c>
    </row>
    <row r="30" spans="1:9" ht="7.5" customHeight="1">
      <c r="A30" s="32"/>
      <c r="B30" s="32"/>
      <c r="C30" s="32"/>
      <c r="D30" s="32"/>
      <c r="E30" s="32"/>
      <c r="F30" s="32"/>
      <c r="G30" s="32"/>
      <c r="H30" s="32"/>
      <c r="I30" s="32"/>
    </row>
    <row r="31" ht="15">
      <c r="C31" s="236"/>
    </row>
  </sheetData>
  <sheetProtection/>
  <mergeCells count="8">
    <mergeCell ref="B1:I1"/>
    <mergeCell ref="F2:G2"/>
    <mergeCell ref="C3:C4"/>
    <mergeCell ref="D3:D4"/>
    <mergeCell ref="E3:E4"/>
    <mergeCell ref="F3:F4"/>
    <mergeCell ref="G3:G4"/>
    <mergeCell ref="D2:E2"/>
  </mergeCells>
  <printOptions/>
  <pageMargins left="0.75" right="0.75" top="1" bottom="1" header="0.5" footer="0.5"/>
  <pageSetup horizontalDpi="600" verticalDpi="600" orientation="landscape" paperSize="9" scale="89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Jean Claude NYIRIMANZI</cp:lastModifiedBy>
  <cp:lastPrinted>2016-12-27T08:14:14Z</cp:lastPrinted>
  <dcterms:created xsi:type="dcterms:W3CDTF">2016-04-12T14:06:14Z</dcterms:created>
  <dcterms:modified xsi:type="dcterms:W3CDTF">2017-10-20T10:08:50Z</dcterms:modified>
  <cp:category/>
  <cp:version/>
  <cp:contentType/>
  <cp:contentStatus/>
</cp:coreProperties>
</file>