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40" windowWidth="21630" windowHeight="5100" tabRatio="872" activeTab="1"/>
  </bookViews>
  <sheets>
    <sheet name="List Of Tables" sheetId="1" r:id="rId1"/>
    <sheet name="Table 1" sheetId="2" r:id="rId2"/>
    <sheet name="Table 2-3" sheetId="3" r:id="rId3"/>
    <sheet name="Table 4" sheetId="4" r:id="rId4"/>
    <sheet name="Table 5" sheetId="5" r:id="rId5"/>
    <sheet name="Table 6" sheetId="6" r:id="rId6"/>
    <sheet name="Table 7-8 " sheetId="7" r:id="rId7"/>
    <sheet name="Table 9" sheetId="8" r:id="rId8"/>
    <sheet name="Table10" sheetId="9" r:id="rId9"/>
    <sheet name="Table 11" sheetId="10" r:id="rId10"/>
    <sheet name="Table 12-13" sheetId="11" r:id="rId11"/>
    <sheet name="Table 14" sheetId="12" r:id="rId12"/>
    <sheet name="Table15" sheetId="13" r:id="rId13"/>
    <sheet name="Table 16 " sheetId="14" r:id="rId14"/>
    <sheet name="Table17-18" sheetId="15" r:id="rId15"/>
    <sheet name="Table 19-20" sheetId="16" r:id="rId16"/>
    <sheet name="Table 21" sheetId="17" r:id="rId17"/>
  </sheets>
  <externalReferences>
    <externalReference r:id="rId20"/>
  </externalReferences>
  <definedNames>
    <definedName name="_Toc6214303" localSheetId="1">'Table 1'!$A$1</definedName>
    <definedName name="_xlnm.Print_Area" localSheetId="0">'List Of Tables'!$A$1:$C$30</definedName>
    <definedName name="_xlnm.Print_Area" localSheetId="9">'Table 11'!$A$1:$F$23</definedName>
    <definedName name="_xlnm.Print_Area" localSheetId="15">'Table 19-20'!$A$1:$I$24</definedName>
    <definedName name="_xlnm.Print_Area" localSheetId="16">'Table 21'!$A$1:$F$9</definedName>
    <definedName name="_xlnm.Print_Area" localSheetId="2">'Table 2-3'!$A$1:$H$39</definedName>
    <definedName name="_xlnm.Print_Area" localSheetId="5">'Table 6'!$A$1:$I$11</definedName>
    <definedName name="_xlnm.Print_Area" localSheetId="8">'Table10'!$A$1:$H$27</definedName>
    <definedName name="_xlnm.Print_Titles" localSheetId="9">'Table 11'!$1:$2</definedName>
    <definedName name="_xlnm.Print_Titles" localSheetId="3">'Table 4'!$1:$4</definedName>
  </definedNames>
  <calcPr fullCalcOnLoad="1"/>
</workbook>
</file>

<file path=xl/sharedStrings.xml><?xml version="1.0" encoding="utf-8"?>
<sst xmlns="http://schemas.openxmlformats.org/spreadsheetml/2006/main" count="473" uniqueCount="226">
  <si>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</si>
  <si>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</si>
  <si>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</si>
  <si>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</si>
  <si>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</si>
  <si>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</si>
  <si>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</si>
  <si>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</si>
  <si>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</si>
  <si>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</si>
  <si>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</si>
  <si>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</t>
  </si>
  <si>
    <t>Employed</t>
  </si>
  <si>
    <t>Unemployed</t>
  </si>
  <si>
    <t>Outside labour force</t>
  </si>
  <si>
    <t>Employed population</t>
  </si>
  <si>
    <t>Professionals</t>
  </si>
  <si>
    <t>Agriculture, forestry and fishing</t>
  </si>
  <si>
    <t>Mining and quarrying</t>
  </si>
  <si>
    <t>Population 16 yrs and over</t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</si>
  <si>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</si>
  <si>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</si>
  <si>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</si>
  <si>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</si>
  <si>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</si>
  <si>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</si>
  <si>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</si>
  <si>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</si>
  <si>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</si>
  <si>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</si>
  <si>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Male</t>
  </si>
  <si>
    <t>Female</t>
  </si>
  <si>
    <t>Urban</t>
  </si>
  <si>
    <t>Rural</t>
  </si>
  <si>
    <t>Male</t>
  </si>
  <si>
    <t>Female</t>
  </si>
  <si>
    <t>Rural</t>
  </si>
  <si>
    <t>Urban</t>
  </si>
  <si>
    <t>Service and sales workers</t>
  </si>
  <si>
    <t>20-24 yrs</t>
  </si>
  <si>
    <t>25-29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</si>
  <si>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</si>
  <si>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</si>
  <si>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</si>
  <si>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</si>
  <si>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</si>
  <si>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</si>
  <si>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</si>
  <si>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</si>
  <si>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</si>
  <si>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Elementary occupations</t>
  </si>
  <si>
    <t>Craft and related trades workers</t>
  </si>
  <si>
    <t>30-34 yrs</t>
  </si>
  <si>
    <t>Sex</t>
  </si>
  <si>
    <t>Area of residence</t>
  </si>
  <si>
    <t>Rwanda</t>
  </si>
  <si>
    <t>Primary</t>
  </si>
  <si>
    <t>Upper secondary</t>
  </si>
  <si>
    <t>Employed population 16+</t>
  </si>
  <si>
    <t>Employee,Paid apprentice/intern</t>
  </si>
  <si>
    <t>Employer</t>
  </si>
  <si>
    <t>None</t>
  </si>
  <si>
    <t>Living together</t>
  </si>
  <si>
    <t>Outside Labour Force</t>
  </si>
  <si>
    <t>agriculture</t>
  </si>
  <si>
    <t xml:space="preserve"> in subsistence </t>
  </si>
  <si>
    <t>Area of Residence</t>
  </si>
  <si>
    <t>Population and household characteristics</t>
  </si>
  <si>
    <t>Labour force participation</t>
  </si>
  <si>
    <t>Employment</t>
  </si>
  <si>
    <t>LIST OF TABLES</t>
  </si>
  <si>
    <t>3 –  less than 6 months</t>
  </si>
  <si>
    <t>1 –  less than 2 years</t>
  </si>
  <si>
    <t>6 –  less than 12 months</t>
  </si>
  <si>
    <t>2 years or more</t>
  </si>
  <si>
    <t>16-19 yrs</t>
  </si>
  <si>
    <t>41-48 hours</t>
  </si>
  <si>
    <t>62-79 hours</t>
  </si>
  <si>
    <t>80 hours+</t>
  </si>
  <si>
    <t>35-40 hours</t>
  </si>
  <si>
    <t>49-61 hours</t>
  </si>
  <si>
    <t>less than 24 hours</t>
  </si>
  <si>
    <t>25-34 hours</t>
  </si>
  <si>
    <t>20-24 yrs</t>
  </si>
  <si>
    <t>25-30 yrs</t>
  </si>
  <si>
    <t>Own-account worker</t>
  </si>
  <si>
    <t>Member of cooperative</t>
  </si>
  <si>
    <t>Contributing family worker</t>
  </si>
  <si>
    <t xml:space="preserve">Youth employment and unemployment </t>
  </si>
  <si>
    <t>Labour underutilisation</t>
  </si>
  <si>
    <t>Registering with or contacting public or private employment services</t>
  </si>
  <si>
    <t>Placing or answering newspaper or online job advertisements</t>
  </si>
  <si>
    <t>16-24 yrs</t>
  </si>
  <si>
    <t>25-34 yrs</t>
  </si>
  <si>
    <t>35-54 yrs</t>
  </si>
  <si>
    <t>55-64 yrs</t>
  </si>
  <si>
    <t>Total</t>
  </si>
  <si>
    <t>Male</t>
  </si>
  <si>
    <t>Female</t>
  </si>
  <si>
    <t>Urban</t>
  </si>
  <si>
    <t>Rural</t>
  </si>
  <si>
    <t>Lower secondary</t>
  </si>
  <si>
    <t>University</t>
  </si>
  <si>
    <t>65+ yrs</t>
  </si>
  <si>
    <t>Arranging for financial ressources,applying for permits,licences</t>
  </si>
  <si>
    <t>Looking for land,premises,machinery,supplies,farming inputs</t>
  </si>
  <si>
    <t>Seeking the assistance of friends,relatives or other types of intermediaries</t>
  </si>
  <si>
    <t>Applying to employers directly,checking at worksites,farms,factory gates,markets</t>
  </si>
  <si>
    <t>Placing and updating resumes on professional or social networking sites online</t>
  </si>
  <si>
    <t>Managers</t>
  </si>
  <si>
    <t>Household size</t>
  </si>
  <si>
    <t>Total number households</t>
  </si>
  <si>
    <t>10+</t>
  </si>
  <si>
    <t xml:space="preserve"> </t>
  </si>
  <si>
    <t>Married</t>
  </si>
  <si>
    <t>Divorced/separeted</t>
  </si>
  <si>
    <t>Single</t>
  </si>
  <si>
    <t>Widow/widower</t>
  </si>
  <si>
    <t>Technicians and associate professionals</t>
  </si>
  <si>
    <t>Clerical support workers</t>
  </si>
  <si>
    <t>Young not in employment nor in education (16-30 yrs)</t>
  </si>
  <si>
    <t>age group</t>
  </si>
  <si>
    <t>Unemployed population 16+</t>
  </si>
  <si>
    <t>Population 16 years old and over</t>
  </si>
  <si>
    <t>- Employed</t>
  </si>
  <si>
    <t>- Unemployed</t>
  </si>
  <si>
    <t>Labour underutilization</t>
  </si>
  <si>
    <t>- Time-related underemployed</t>
  </si>
  <si>
    <t>- Potential labour force</t>
  </si>
  <si>
    <t>Population</t>
  </si>
  <si>
    <t>0-4 yrs</t>
  </si>
  <si>
    <t>5-9 yrs</t>
  </si>
  <si>
    <t>10-14 yrs</t>
  </si>
  <si>
    <t>15-19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</si>
  <si>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</si>
  <si>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</si>
  <si>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</si>
  <si>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</si>
  <si>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</si>
  <si>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</si>
  <si>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</si>
  <si>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</si>
  <si>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</si>
  <si>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</si>
  <si>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</si>
  <si>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0 –  less than 3 months</t>
  </si>
  <si>
    <t>Unemployed population who looked for a job</t>
  </si>
  <si>
    <t>Less than 3 months</t>
  </si>
  <si>
    <t>Less than 6 months</t>
  </si>
  <si>
    <t>Less than 12 months</t>
  </si>
  <si>
    <t>1 year to less than 2 years</t>
  </si>
  <si>
    <t>2 years and above</t>
  </si>
  <si>
    <t>Median monthly earnings at main job</t>
  </si>
  <si>
    <t>Labour force participation rate(%)</t>
  </si>
  <si>
    <t>Employment-to-population ratio(%)</t>
  </si>
  <si>
    <t>Time related underemployment rate(%)</t>
  </si>
  <si>
    <t>LU1 - Unemployment rate(%)</t>
  </si>
  <si>
    <t>LU2 - Combined rate of unemployment and time-related underemployment(%)</t>
  </si>
  <si>
    <t>LU3 - Combined rate of unemployment and potential labour force(%)</t>
  </si>
  <si>
    <t>LU4 - Composite measure of labour underutilization(%)</t>
  </si>
  <si>
    <t>Youth unemployment rate (16-30 yrs)(%)</t>
  </si>
  <si>
    <t>Occupation group (ISCO High level)</t>
  </si>
  <si>
    <t>Head of household</t>
  </si>
  <si>
    <t>Participated in  subsistence agriculture</t>
  </si>
  <si>
    <t>Total Population 16 yrs and over</t>
  </si>
  <si>
    <t>Male Pop. 16+ yrs</t>
  </si>
  <si>
    <t>Female Pop. 16+ yrs</t>
  </si>
  <si>
    <t>Urban Pop. 16+ yrs</t>
  </si>
  <si>
    <t>Rural Pop. 16+ yrs</t>
  </si>
  <si>
    <t>Not participated</t>
  </si>
  <si>
    <t xml:space="preserve">Participated in </t>
  </si>
  <si>
    <t>Not participated in subsistence agriculture</t>
  </si>
  <si>
    <t xml:space="preserve">subsistence </t>
  </si>
  <si>
    <t>Age Group</t>
  </si>
  <si>
    <t>16-30 yrs</t>
  </si>
  <si>
    <t>Residence area</t>
  </si>
  <si>
    <t>Labour force highlights</t>
  </si>
  <si>
    <t>Services</t>
  </si>
  <si>
    <t>Skilled agricultural, forestry and fishery workers</t>
  </si>
  <si>
    <t>Participated in subsistence agriculture</t>
  </si>
  <si>
    <t>Labour force participation rate (%)</t>
  </si>
  <si>
    <t>Employment-population ratio (%)</t>
  </si>
  <si>
    <t>Unemployment rate (%)</t>
  </si>
  <si>
    <t>Plant and machine operators and assemblers</t>
  </si>
  <si>
    <t>Youth Unemployed (16-30 yrs)</t>
  </si>
  <si>
    <t>Youth Population (16-30yrs)</t>
  </si>
  <si>
    <t>Lower_secondary</t>
  </si>
  <si>
    <t>Upper_secondary</t>
  </si>
  <si>
    <t>Humanity and art</t>
  </si>
  <si>
    <t>Social Science busine</t>
  </si>
  <si>
    <t>Science</t>
  </si>
  <si>
    <t>Agriculture</t>
  </si>
  <si>
    <t>Health and welfare</t>
  </si>
  <si>
    <t>Field of Education</t>
  </si>
  <si>
    <t>Educational attainment</t>
  </si>
  <si>
    <t>Engineering, manufacturing</t>
  </si>
  <si>
    <t>Number of responses per  search method</t>
  </si>
  <si>
    <t>General education</t>
  </si>
  <si>
    <t>Residential area</t>
  </si>
  <si>
    <t>Marital status</t>
  </si>
  <si>
    <t>Residencial area</t>
  </si>
  <si>
    <t>Table B.1: Summary labour force indicators, August-22 (Q3)</t>
  </si>
  <si>
    <t>Table B.4: Population 16 years old and over by labour force status, sex, age group, and urban/rural area, August-22 (Q3)</t>
  </si>
  <si>
    <t>Table B.2: Population by sex, age group and urban/rural area, August-22 (Q3)</t>
  </si>
  <si>
    <t>Table B.3: Households by household size, sex of head of household and urban/rural area, August-22 (Q3)</t>
  </si>
  <si>
    <t>Table B.5: Population 16 years old and over by labour force status and level of educational attainment , August-22 (Q3)</t>
  </si>
  <si>
    <t>Table B.6: Population 16 years old and over by labour force status and marital status, August-22 (Q3)</t>
  </si>
  <si>
    <t>Table B.7:Employed population by sex, age group, and urban/rural area, August-22 (Q3)</t>
  </si>
  <si>
    <t>Table B.8: Employed population by sex, occupation group, and urban/rural area, August-22 (Q3)</t>
  </si>
  <si>
    <t>Table B.9: Employed population by sex, educational attainment, and urban/rural area, August-22 (Q3)</t>
  </si>
  <si>
    <t>Table B.10:Employed population by sex, branch of economic activity, and urban/rural area, August-22 (Q3)</t>
  </si>
  <si>
    <t>Table B.11: Educational attainement and field of Education by Labour market status, August-22 (Q3)</t>
  </si>
  <si>
    <t>Table B.12: Employed population by sex, status in employment, and urban/rural area, August-22 (Q3)</t>
  </si>
  <si>
    <t>Table B.13: Employed population by sex, hours usually worked per week at all jobs, and urban/rural area, August-22 (Q3)</t>
  </si>
  <si>
    <t>Table B.14: Youth  Population by sex, and residential area, August-22 (Q3)</t>
  </si>
  <si>
    <t>Table B.15: Youth Unemployed by sex, duration of seeking employment, and urban/rural area, August-22 (Q3)</t>
  </si>
  <si>
    <t>Table B.16:Youth not in employment and not currently in education or training by sex, age group, and urban/rural area, August-22 (Q3)</t>
  </si>
  <si>
    <t>Table B.17:Unemployed population by sex, broad age group and urban/rural area, August-22 (Q3)</t>
  </si>
  <si>
    <t>Table B.18: Unemployed population by sex, level of educational, and urban/rural area, August-22 (Q3)</t>
  </si>
  <si>
    <t>Table B.19A: Unemployed population(who looked for a job) by sex,method of seeking employment, and urban/rural area, August-22 (Q3)</t>
  </si>
  <si>
    <t>Table B.20: Unemployed population(who looked for a job) by sex, duration of seeking employment, and urban/rural area, August-22 (Q3)</t>
  </si>
  <si>
    <t>Table B.21: Time related under employment by age group sex and area of residence, August-22 (Q3)</t>
  </si>
  <si>
    <t>26,000</t>
  </si>
  <si>
    <t>30,000</t>
  </si>
  <si>
    <t>20,800</t>
  </si>
  <si>
    <t>78,000</t>
  </si>
</sst>
</file>

<file path=xl/styles.xml><?xml version="1.0" encoding="utf-8"?>
<styleSheet xmlns="http://schemas.openxmlformats.org/spreadsheetml/2006/main">
  <numFmts count="57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###0"/>
    <numFmt numFmtId="180" formatCode="_(* #,##0_);_(* \(#,##0\);_(* &quot;-&quot;??_);_(@_)"/>
    <numFmt numFmtId="181" formatCode="###0.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#"/>
    <numFmt numFmtId="188" formatCode="###0.00"/>
    <numFmt numFmtId="189" formatCode="####.00"/>
    <numFmt numFmtId="190" formatCode="_(* #,##0.0_);_(* \(#,##0.0\);_(* &quot;-&quot;??_);_(@_)"/>
    <numFmt numFmtId="191" formatCode="###0.0%"/>
    <numFmt numFmtId="192" formatCode="####.0%"/>
    <numFmt numFmtId="193" formatCode="#,##0.0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[$-409]dddd\,\ mmmm\ dd\,\ yyyy"/>
    <numFmt numFmtId="201" formatCode="[$-409]h:mm:ss\ am/pm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_(* #,##0.00000000_);_(* \(#,##0.00000000\);_(* &quot;-&quot;??_);_(@_)"/>
    <numFmt numFmtId="208" formatCode="_(* #,##0.000000000_);_(* \(#,##0.000000000\);_(* &quot;-&quot;??_);_(@_)"/>
    <numFmt numFmtId="209" formatCode="0.000%"/>
    <numFmt numFmtId="210" formatCode="[$-409]dddd\,\ mmmm\ d\,\ yyyy"/>
    <numFmt numFmtId="211" formatCode="#,##0.000"/>
    <numFmt numFmtId="212" formatCode="#,##0.0_);\(#,##0.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Cambria"/>
      <family val="1"/>
    </font>
    <font>
      <sz val="1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color indexed="10"/>
      <name val="Cambria"/>
      <family val="1"/>
    </font>
    <font>
      <sz val="12"/>
      <color indexed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mbria"/>
      <family val="1"/>
    </font>
    <font>
      <sz val="12"/>
      <color rgb="FFFF0000"/>
      <name val="Arial Narrow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180" fontId="1" fillId="0" borderId="0" xfId="42" applyNumberFormat="1" applyFont="1" applyBorder="1" applyAlignment="1">
      <alignment horizontal="right" vertical="top"/>
    </xf>
    <xf numFmtId="0" fontId="32" fillId="3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9" fontId="0" fillId="0" borderId="0" xfId="0" applyNumberFormat="1" applyAlignment="1">
      <alignment/>
    </xf>
    <xf numFmtId="0" fontId="60" fillId="0" borderId="0" xfId="0" applyFont="1" applyAlignment="1">
      <alignment/>
    </xf>
    <xf numFmtId="0" fontId="60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/>
    </xf>
    <xf numFmtId="0" fontId="60" fillId="34" borderId="0" xfId="0" applyFont="1" applyFill="1" applyAlignment="1">
      <alignment/>
    </xf>
    <xf numFmtId="0" fontId="9" fillId="0" borderId="0" xfId="53" applyFont="1" applyBorder="1" applyAlignment="1">
      <alignment horizontal="center"/>
    </xf>
    <xf numFmtId="0" fontId="2" fillId="0" borderId="0" xfId="0" applyFont="1" applyAlignment="1">
      <alignment/>
    </xf>
    <xf numFmtId="0" fontId="7" fillId="35" borderId="0" xfId="58" applyFont="1" applyFill="1" applyBorder="1" applyAlignment="1">
      <alignment horizontal="left"/>
      <protection/>
    </xf>
    <xf numFmtId="0" fontId="9" fillId="0" borderId="0" xfId="0" applyFont="1" applyBorder="1" applyAlignment="1">
      <alignment horizontal="center"/>
    </xf>
    <xf numFmtId="0" fontId="8" fillId="0" borderId="0" xfId="58" applyFont="1" applyFill="1" applyBorder="1" applyAlignment="1">
      <alignment horizontal="left"/>
      <protection/>
    </xf>
    <xf numFmtId="0" fontId="10" fillId="35" borderId="0" xfId="58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34" fillId="0" borderId="10" xfId="58" applyFont="1" applyFill="1" applyBorder="1" applyAlignment="1">
      <alignment horizontal="left"/>
      <protection/>
    </xf>
    <xf numFmtId="0" fontId="7" fillId="35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7" fillId="35" borderId="0" xfId="58" applyFont="1" applyFill="1" applyBorder="1" applyAlignment="1">
      <alignment horizontal="center"/>
      <protection/>
    </xf>
    <xf numFmtId="179" fontId="6" fillId="0" borderId="0" xfId="59" applyNumberFormat="1" applyFont="1" applyBorder="1" applyAlignment="1">
      <alignment horizontal="right" vertical="top"/>
      <protection/>
    </xf>
    <xf numFmtId="3" fontId="6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36" borderId="0" xfId="0" applyFont="1" applyFill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79" fontId="0" fillId="0" borderId="0" xfId="0" applyNumberFormat="1" applyFont="1" applyAlignment="1">
      <alignment/>
    </xf>
    <xf numFmtId="180" fontId="12" fillId="0" borderId="0" xfId="42" applyNumberFormat="1" applyFont="1" applyBorder="1" applyAlignment="1">
      <alignment horizontal="right" vertical="top"/>
    </xf>
    <xf numFmtId="37" fontId="1" fillId="0" borderId="0" xfId="42" applyNumberFormat="1" applyFont="1" applyBorder="1" applyAlignment="1">
      <alignment horizontal="right" vertical="top"/>
    </xf>
    <xf numFmtId="180" fontId="0" fillId="33" borderId="0" xfId="42" applyNumberFormat="1" applyFont="1" applyFill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12" fillId="0" borderId="0" xfId="42" applyNumberFormat="1" applyFont="1" applyBorder="1" applyAlignment="1">
      <alignment horizontal="right" vertical="top"/>
    </xf>
    <xf numFmtId="180" fontId="0" fillId="0" borderId="0" xfId="0" applyNumberFormat="1" applyAlignment="1">
      <alignment/>
    </xf>
    <xf numFmtId="177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3" fontId="0" fillId="37" borderId="0" xfId="0" applyNumberFormat="1" applyFont="1" applyFill="1" applyAlignment="1">
      <alignment/>
    </xf>
    <xf numFmtId="180" fontId="6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79" fontId="14" fillId="0" borderId="0" xfId="63" applyNumberFormat="1" applyFont="1" applyBorder="1" applyAlignment="1">
      <alignment horizontal="right" vertical="top"/>
      <protection/>
    </xf>
    <xf numFmtId="179" fontId="6" fillId="0" borderId="0" xfId="63" applyNumberFormat="1" applyFont="1" applyBorder="1" applyAlignment="1">
      <alignment horizontal="right" vertical="top"/>
      <protection/>
    </xf>
    <xf numFmtId="0" fontId="58" fillId="0" borderId="0" xfId="0" applyFont="1" applyAlignment="1">
      <alignment horizontal="right"/>
    </xf>
    <xf numFmtId="0" fontId="34" fillId="0" borderId="0" xfId="0" applyFont="1" applyAlignment="1">
      <alignment/>
    </xf>
    <xf numFmtId="0" fontId="62" fillId="21" borderId="0" xfId="0" applyFont="1" applyFill="1" applyBorder="1" applyAlignment="1">
      <alignment horizontal="center"/>
    </xf>
    <xf numFmtId="0" fontId="63" fillId="21" borderId="0" xfId="58" applyFont="1" applyFill="1" applyBorder="1" applyAlignment="1">
      <alignment horizontal="left" vertical="center"/>
      <protection/>
    </xf>
    <xf numFmtId="0" fontId="59" fillId="21" borderId="0" xfId="0" applyFont="1" applyFill="1" applyAlignment="1">
      <alignment/>
    </xf>
    <xf numFmtId="0" fontId="10" fillId="0" borderId="0" xfId="58" applyFont="1" applyFill="1" applyBorder="1" applyAlignment="1">
      <alignment horizontal="center"/>
      <protection/>
    </xf>
    <xf numFmtId="177" fontId="14" fillId="0" borderId="0" xfId="42" applyFont="1" applyBorder="1" applyAlignment="1">
      <alignment horizontal="right" vertical="top"/>
    </xf>
    <xf numFmtId="180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3" fontId="13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60" fillId="0" borderId="0" xfId="42" applyNumberFormat="1" applyFont="1" applyAlignment="1">
      <alignment/>
    </xf>
    <xf numFmtId="3" fontId="0" fillId="34" borderId="0" xfId="42" applyNumberFormat="1" applyFont="1" applyFill="1" applyBorder="1" applyAlignment="1">
      <alignment/>
    </xf>
    <xf numFmtId="3" fontId="1" fillId="34" borderId="0" xfId="42" applyNumberFormat="1" applyFont="1" applyFill="1" applyBorder="1" applyAlignment="1">
      <alignment horizontal="right" vertical="top"/>
    </xf>
    <xf numFmtId="37" fontId="37" fillId="0" borderId="0" xfId="42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center" wrapText="1"/>
    </xf>
    <xf numFmtId="180" fontId="0" fillId="33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180" fontId="0" fillId="0" borderId="11" xfId="42" applyNumberFormat="1" applyFont="1" applyBorder="1" applyAlignment="1">
      <alignment/>
    </xf>
    <xf numFmtId="180" fontId="1" fillId="0" borderId="11" xfId="42" applyNumberFormat="1" applyFont="1" applyBorder="1" applyAlignment="1">
      <alignment horizontal="right" vertical="top"/>
    </xf>
    <xf numFmtId="0" fontId="0" fillId="33" borderId="11" xfId="0" applyFill="1" applyBorder="1" applyAlignment="1">
      <alignment/>
    </xf>
    <xf numFmtId="182" fontId="0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182" fontId="0" fillId="33" borderId="11" xfId="0" applyNumberFormat="1" applyFill="1" applyBorder="1" applyAlignment="1">
      <alignment/>
    </xf>
    <xf numFmtId="182" fontId="0" fillId="0" borderId="11" xfId="68" applyNumberFormat="1" applyFont="1" applyBorder="1" applyAlignment="1">
      <alignment/>
    </xf>
    <xf numFmtId="0" fontId="0" fillId="0" borderId="11" xfId="0" applyFill="1" applyBorder="1" applyAlignment="1">
      <alignment/>
    </xf>
    <xf numFmtId="180" fontId="0" fillId="0" borderId="11" xfId="0" applyNumberFormat="1" applyFont="1" applyFill="1" applyBorder="1" applyAlignment="1">
      <alignment horizontal="right"/>
    </xf>
    <xf numFmtId="0" fontId="6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0" fontId="58" fillId="0" borderId="11" xfId="42" applyNumberFormat="1" applyFont="1" applyBorder="1" applyAlignment="1">
      <alignment/>
    </xf>
    <xf numFmtId="180" fontId="12" fillId="0" borderId="11" xfId="42" applyNumberFormat="1" applyFont="1" applyBorder="1" applyAlignment="1">
      <alignment horizontal="right" vertical="top"/>
    </xf>
    <xf numFmtId="180" fontId="0" fillId="0" borderId="11" xfId="42" applyNumberFormat="1" applyFont="1" applyBorder="1" applyAlignment="1" quotePrefix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58" fillId="0" borderId="11" xfId="0" applyFont="1" applyBorder="1" applyAlignment="1">
      <alignment wrapText="1"/>
    </xf>
    <xf numFmtId="180" fontId="12" fillId="0" borderId="11" xfId="42" applyNumberFormat="1" applyFont="1" applyBorder="1" applyAlignment="1">
      <alignment horizontal="right"/>
    </xf>
    <xf numFmtId="180" fontId="58" fillId="0" borderId="11" xfId="42" applyNumberFormat="1" applyFont="1" applyBorder="1" applyAlignment="1">
      <alignment/>
    </xf>
    <xf numFmtId="182" fontId="38" fillId="0" borderId="11" xfId="68" applyNumberFormat="1" applyFont="1" applyBorder="1" applyAlignment="1">
      <alignment/>
    </xf>
    <xf numFmtId="182" fontId="38" fillId="0" borderId="11" xfId="0" applyNumberFormat="1" applyFont="1" applyBorder="1" applyAlignment="1">
      <alignment/>
    </xf>
    <xf numFmtId="0" fontId="6" fillId="0" borderId="11" xfId="61" applyFont="1" applyBorder="1" applyAlignment="1">
      <alignment horizontal="left" vertical="top" wrapText="1"/>
      <protection/>
    </xf>
    <xf numFmtId="182" fontId="37" fillId="0" borderId="11" xfId="68" applyNumberFormat="1" applyFont="1" applyBorder="1" applyAlignment="1">
      <alignment/>
    </xf>
    <xf numFmtId="182" fontId="37" fillId="0" borderId="11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180" fontId="0" fillId="33" borderId="11" xfId="42" applyNumberFormat="1" applyFont="1" applyFill="1" applyBorder="1" applyAlignment="1">
      <alignment/>
    </xf>
    <xf numFmtId="182" fontId="37" fillId="34" borderId="11" xfId="68" applyNumberFormat="1" applyFont="1" applyFill="1" applyBorder="1" applyAlignment="1">
      <alignment/>
    </xf>
    <xf numFmtId="182" fontId="37" fillId="34" borderId="11" xfId="0" applyNumberFormat="1" applyFont="1" applyFill="1" applyBorder="1" applyAlignment="1">
      <alignment/>
    </xf>
    <xf numFmtId="0" fontId="58" fillId="0" borderId="11" xfId="0" applyFont="1" applyBorder="1" applyAlignment="1">
      <alignment/>
    </xf>
    <xf numFmtId="180" fontId="12" fillId="0" borderId="11" xfId="42" applyNumberFormat="1" applyFont="1" applyFill="1" applyBorder="1" applyAlignment="1">
      <alignment horizontal="right" vertical="top"/>
    </xf>
    <xf numFmtId="182" fontId="38" fillId="0" borderId="11" xfId="68" applyNumberFormat="1" applyFont="1" applyBorder="1" applyAlignment="1">
      <alignment/>
    </xf>
    <xf numFmtId="180" fontId="0" fillId="34" borderId="11" xfId="42" applyNumberFormat="1" applyFont="1" applyFill="1" applyBorder="1" applyAlignment="1">
      <alignment/>
    </xf>
    <xf numFmtId="180" fontId="12" fillId="38" borderId="11" xfId="42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center"/>
    </xf>
    <xf numFmtId="180" fontId="12" fillId="0" borderId="12" xfId="42" applyNumberFormat="1" applyFont="1" applyBorder="1" applyAlignment="1">
      <alignment horizontal="right" vertical="top"/>
    </xf>
    <xf numFmtId="0" fontId="0" fillId="0" borderId="11" xfId="0" applyFont="1" applyBorder="1" applyAlignment="1">
      <alignment wrapText="1"/>
    </xf>
    <xf numFmtId="180" fontId="12" fillId="0" borderId="11" xfId="42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82" fontId="37" fillId="0" borderId="11" xfId="0" applyNumberFormat="1" applyFont="1" applyBorder="1" applyAlignment="1">
      <alignment/>
    </xf>
    <xf numFmtId="0" fontId="0" fillId="0" borderId="11" xfId="0" applyBorder="1" applyAlignment="1" quotePrefix="1">
      <alignment/>
    </xf>
    <xf numFmtId="0" fontId="0" fillId="0" borderId="11" xfId="0" applyFont="1" applyBorder="1" applyAlignment="1" quotePrefix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" fontId="1" fillId="0" borderId="11" xfId="42" applyNumberFormat="1" applyFont="1" applyBorder="1" applyAlignment="1">
      <alignment horizontal="right" vertical="top"/>
    </xf>
    <xf numFmtId="180" fontId="0" fillId="36" borderId="15" xfId="42" applyNumberFormat="1" applyFont="1" applyFill="1" applyBorder="1" applyAlignment="1">
      <alignment horizontal="center"/>
    </xf>
    <xf numFmtId="180" fontId="0" fillId="36" borderId="10" xfId="42" applyNumberFormat="1" applyFont="1" applyFill="1" applyBorder="1" applyAlignment="1">
      <alignment horizontal="center"/>
    </xf>
    <xf numFmtId="180" fontId="0" fillId="36" borderId="16" xfId="42" applyNumberFormat="1" applyFont="1" applyFill="1" applyBorder="1" applyAlignment="1">
      <alignment horizontal="center"/>
    </xf>
    <xf numFmtId="0" fontId="6" fillId="0" borderId="11" xfId="62" applyFont="1" applyBorder="1" applyAlignment="1">
      <alignment horizontal="left" vertical="top" wrapText="1"/>
      <protection/>
    </xf>
    <xf numFmtId="3" fontId="0" fillId="0" borderId="11" xfId="42" applyNumberFormat="1" applyFont="1" applyBorder="1" applyAlignment="1">
      <alignment wrapText="1"/>
    </xf>
    <xf numFmtId="3" fontId="12" fillId="0" borderId="11" xfId="42" applyNumberFormat="1" applyFont="1" applyBorder="1" applyAlignment="1">
      <alignment horizontal="right" vertical="top"/>
    </xf>
    <xf numFmtId="3" fontId="1" fillId="0" borderId="11" xfId="42" applyNumberFormat="1" applyFont="1" applyBorder="1" applyAlignment="1">
      <alignment horizontal="right" vertical="top"/>
    </xf>
    <xf numFmtId="3" fontId="0" fillId="0" borderId="11" xfId="42" applyNumberFormat="1" applyFont="1" applyBorder="1" applyAlignment="1">
      <alignment vertical="top" wrapText="1"/>
    </xf>
    <xf numFmtId="3" fontId="0" fillId="0" borderId="11" xfId="42" applyNumberFormat="1" applyFont="1" applyBorder="1" applyAlignment="1">
      <alignment horizontal="left" vertical="top" wrapText="1"/>
    </xf>
    <xf numFmtId="3" fontId="0" fillId="36" borderId="13" xfId="42" applyNumberFormat="1" applyFont="1" applyFill="1" applyBorder="1" applyAlignment="1">
      <alignment horizontal="center"/>
    </xf>
    <xf numFmtId="3" fontId="0" fillId="36" borderId="14" xfId="42" applyNumberFormat="1" applyFont="1" applyFill="1" applyBorder="1" applyAlignment="1">
      <alignment horizontal="center"/>
    </xf>
    <xf numFmtId="3" fontId="0" fillId="36" borderId="12" xfId="42" applyNumberFormat="1" applyFont="1" applyFill="1" applyBorder="1" applyAlignment="1">
      <alignment horizontal="center"/>
    </xf>
    <xf numFmtId="182" fontId="58" fillId="0" borderId="11" xfId="0" applyNumberFormat="1" applyFont="1" applyBorder="1" applyAlignment="1">
      <alignment/>
    </xf>
    <xf numFmtId="1" fontId="58" fillId="0" borderId="11" xfId="0" applyNumberFormat="1" applyFont="1" applyBorder="1" applyAlignment="1">
      <alignment/>
    </xf>
    <xf numFmtId="182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58" fillId="0" borderId="11" xfId="0" applyFont="1" applyFill="1" applyBorder="1" applyAlignment="1">
      <alignment/>
    </xf>
    <xf numFmtId="182" fontId="58" fillId="0" borderId="11" xfId="0" applyNumberFormat="1" applyFont="1" applyFill="1" applyBorder="1" applyAlignment="1">
      <alignment/>
    </xf>
    <xf numFmtId="1" fontId="58" fillId="0" borderId="11" xfId="0" applyNumberFormat="1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1" fillId="0" borderId="11" xfId="59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/>
    </xf>
    <xf numFmtId="0" fontId="37" fillId="0" borderId="11" xfId="0" applyFont="1" applyBorder="1" applyAlignment="1">
      <alignment/>
    </xf>
    <xf numFmtId="0" fontId="0" fillId="34" borderId="17" xfId="0" applyFont="1" applyFill="1" applyBorder="1" applyAlignment="1" quotePrefix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" fillId="0" borderId="11" xfId="64" applyFont="1" applyBorder="1" applyAlignment="1">
      <alignment horizontal="left" vertical="top" wrapText="1"/>
      <protection/>
    </xf>
    <xf numFmtId="0" fontId="12" fillId="0" borderId="11" xfId="0" applyFont="1" applyBorder="1" applyAlignment="1">
      <alignment/>
    </xf>
    <xf numFmtId="0" fontId="1" fillId="0" borderId="11" xfId="65" applyFont="1" applyBorder="1" applyAlignment="1">
      <alignment horizontal="left" vertical="top" wrapText="1"/>
      <protection/>
    </xf>
    <xf numFmtId="0" fontId="38" fillId="0" borderId="11" xfId="0" applyFont="1" applyBorder="1" applyAlignment="1">
      <alignment/>
    </xf>
    <xf numFmtId="0" fontId="0" fillId="34" borderId="11" xfId="0" applyFill="1" applyBorder="1" applyAlignment="1">
      <alignment/>
    </xf>
    <xf numFmtId="181" fontId="6" fillId="0" borderId="0" xfId="60" applyNumberFormat="1" applyFont="1" applyFill="1" applyBorder="1" applyAlignment="1">
      <alignment horizontal="right" vertical="top"/>
      <protection/>
    </xf>
    <xf numFmtId="0" fontId="64" fillId="0" borderId="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60" fillId="33" borderId="13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180" fontId="0" fillId="36" borderId="11" xfId="42" applyNumberFormat="1" applyFont="1" applyFill="1" applyBorder="1" applyAlignment="1">
      <alignment horizontal="center" vertical="center"/>
    </xf>
    <xf numFmtId="180" fontId="0" fillId="36" borderId="11" xfId="42" applyNumberFormat="1" applyFont="1" applyFill="1" applyBorder="1" applyAlignment="1">
      <alignment horizontal="center"/>
    </xf>
    <xf numFmtId="180" fontId="0" fillId="36" borderId="17" xfId="42" applyNumberFormat="1" applyFont="1" applyFill="1" applyBorder="1" applyAlignment="1">
      <alignment horizontal="center"/>
    </xf>
    <xf numFmtId="180" fontId="0" fillId="36" borderId="19" xfId="42" applyNumberFormat="1" applyFont="1" applyFill="1" applyBorder="1" applyAlignment="1">
      <alignment horizontal="center"/>
    </xf>
    <xf numFmtId="3" fontId="60" fillId="36" borderId="11" xfId="42" applyNumberFormat="1" applyFont="1" applyFill="1" applyBorder="1" applyAlignment="1">
      <alignment horizontal="center"/>
    </xf>
    <xf numFmtId="3" fontId="0" fillId="36" borderId="11" xfId="42" applyNumberFormat="1" applyFont="1" applyFill="1" applyBorder="1" applyAlignment="1">
      <alignment horizontal="center" vertical="center"/>
    </xf>
    <xf numFmtId="3" fontId="0" fillId="36" borderId="17" xfId="42" applyNumberFormat="1" applyFont="1" applyFill="1" applyBorder="1" applyAlignment="1">
      <alignment horizontal="center"/>
    </xf>
    <xf numFmtId="3" fontId="0" fillId="36" borderId="19" xfId="42" applyNumberFormat="1" applyFont="1" applyFill="1" applyBorder="1" applyAlignment="1">
      <alignment horizontal="center"/>
    </xf>
    <xf numFmtId="0" fontId="0" fillId="39" borderId="11" xfId="0" applyFill="1" applyBorder="1" applyAlignment="1">
      <alignment horizontal="left"/>
    </xf>
    <xf numFmtId="0" fontId="15" fillId="0" borderId="0" xfId="0" applyFont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41" fillId="36" borderId="11" xfId="0" applyFont="1" applyFill="1" applyBorder="1" applyAlignment="1">
      <alignment horizontal="center"/>
    </xf>
    <xf numFmtId="0" fontId="1" fillId="0" borderId="17" xfId="59" applyFont="1" applyFill="1" applyBorder="1" applyAlignment="1">
      <alignment horizontal="left" vertical="top" wrapText="1"/>
      <protection/>
    </xf>
    <xf numFmtId="0" fontId="1" fillId="0" borderId="19" xfId="59" applyFont="1" applyFill="1" applyBorder="1" applyAlignment="1">
      <alignment horizontal="left" vertical="top" wrapText="1"/>
      <protection/>
    </xf>
    <xf numFmtId="0" fontId="1" fillId="0" borderId="11" xfId="59" applyFont="1" applyBorder="1" applyAlignment="1">
      <alignment horizontal="left" vertical="top" wrapText="1"/>
      <protection/>
    </xf>
    <xf numFmtId="0" fontId="42" fillId="36" borderId="11" xfId="58" applyFont="1" applyFill="1" applyBorder="1" applyAlignment="1">
      <alignment horizontal="center"/>
      <protection/>
    </xf>
    <xf numFmtId="0" fontId="33" fillId="36" borderId="11" xfId="59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Table 1" xfId="59"/>
    <cellStyle name="Normal_Table 1_1 2" xfId="60"/>
    <cellStyle name="Normal_Table 12" xfId="61"/>
    <cellStyle name="Normal_Table 17-18" xfId="62"/>
    <cellStyle name="Normal_Table 2-3 2" xfId="63"/>
    <cellStyle name="Normal_Table 35-36" xfId="64"/>
    <cellStyle name="Normal_Table 37-38_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fs_August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fs_August_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view="pageBreakPreview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6.00390625" style="0" customWidth="1"/>
    <col min="2" max="2" width="134.7109375" style="0" customWidth="1"/>
    <col min="3" max="3" width="0.2890625" style="0" customWidth="1"/>
  </cols>
  <sheetData>
    <row r="1" spans="1:2" ht="23.25">
      <c r="A1" s="164" t="s">
        <v>70</v>
      </c>
      <c r="B1" s="164"/>
    </row>
    <row r="2" spans="1:2" ht="15.75">
      <c r="A2" s="28"/>
      <c r="B2" s="16" t="s">
        <v>176</v>
      </c>
    </row>
    <row r="3" spans="1:2" ht="15.75">
      <c r="A3" s="17">
        <v>1</v>
      </c>
      <c r="B3" s="18" t="str">
        <f>'Table 1'!A1</f>
        <v>Table B.1: Summary labour force indicators, August-22 (Q3)</v>
      </c>
    </row>
    <row r="4" spans="1:2" ht="15.75">
      <c r="A4" s="19"/>
      <c r="B4" s="16" t="s">
        <v>67</v>
      </c>
    </row>
    <row r="5" spans="1:2" ht="15.75">
      <c r="A5" s="17">
        <v>2</v>
      </c>
      <c r="B5" s="18" t="str">
        <f>'Table 2-3'!A1</f>
        <v>Table B.2: Population by sex, age group and urban/rural area, August-22 (Q3)</v>
      </c>
    </row>
    <row r="6" spans="1:2" ht="15.75">
      <c r="A6" s="17">
        <f>1+A5</f>
        <v>3</v>
      </c>
      <c r="B6" s="18" t="str">
        <f>'Table 2-3'!A23</f>
        <v>Table B.3: Households by household size, sex of head of household and urban/rural area, August-22 (Q3)</v>
      </c>
    </row>
    <row r="7" spans="1:2" ht="15.75">
      <c r="A7" s="19"/>
      <c r="B7" s="16" t="s">
        <v>3</v>
      </c>
    </row>
    <row r="8" spans="1:2" s="54" customFormat="1" ht="15.75">
      <c r="A8" s="17">
        <v>4</v>
      </c>
      <c r="B8" s="18" t="s">
        <v>202</v>
      </c>
    </row>
    <row r="9" spans="1:2" ht="15.75">
      <c r="A9" s="17">
        <v>5</v>
      </c>
      <c r="B9" s="18" t="str">
        <f>'Table 5'!A2</f>
        <v>Table B.5: Population 16 years old and over by labour force status and level of educational attainment , August-22 (Q3)</v>
      </c>
    </row>
    <row r="10" spans="1:2" ht="15.75">
      <c r="A10" s="19"/>
      <c r="B10" s="16" t="s">
        <v>68</v>
      </c>
    </row>
    <row r="11" spans="1:2" ht="15.75">
      <c r="A11" s="14">
        <v>6</v>
      </c>
      <c r="B11" s="20" t="str">
        <f>'Table 6'!A1</f>
        <v>Table B.6: Population 16 years old and over by labour force status and marital status, August-22 (Q3)</v>
      </c>
    </row>
    <row r="12" spans="1:2" ht="15.75">
      <c r="A12" s="19"/>
      <c r="B12" s="16" t="s">
        <v>69</v>
      </c>
    </row>
    <row r="13" spans="1:2" ht="15.75">
      <c r="A13" s="17">
        <f>1+A11</f>
        <v>7</v>
      </c>
      <c r="B13" s="20" t="str">
        <f>'Table 7-8 '!A1</f>
        <v>Table B.7:Employed population by sex, age group, and urban/rural area, August-22 (Q3)</v>
      </c>
    </row>
    <row r="14" spans="1:2" ht="15.75">
      <c r="A14" s="17">
        <f>1+A13</f>
        <v>8</v>
      </c>
      <c r="B14" s="20" t="str">
        <f>'Table 7-8 '!A20</f>
        <v>Table B.8: Employed population by sex, occupation group, and urban/rural area, August-22 (Q3)</v>
      </c>
    </row>
    <row r="15" spans="1:2" ht="15.75">
      <c r="A15" s="17">
        <v>9</v>
      </c>
      <c r="B15" s="20" t="str">
        <f>'Table 9'!A2</f>
        <v>Table B.9: Employed population by sex, educational attainment, and urban/rural area, August-22 (Q3)</v>
      </c>
    </row>
    <row r="16" spans="1:2" ht="15.75">
      <c r="A16" s="17">
        <f>1+A15</f>
        <v>10</v>
      </c>
      <c r="B16" s="20" t="str">
        <f>Table10!A1</f>
        <v>Table B.10:Employed population by sex, branch of economic activity, and urban/rural area, August-22 (Q3)</v>
      </c>
    </row>
    <row r="17" spans="1:2" ht="15.75">
      <c r="A17" s="17">
        <v>11</v>
      </c>
      <c r="B17" s="20" t="str">
        <f>'Table 11'!A1</f>
        <v>Table B.11: Educational attainement and field of Education by Labour market status, August-22 (Q3)</v>
      </c>
    </row>
    <row r="18" spans="1:2" ht="15.75">
      <c r="A18" s="17">
        <v>12</v>
      </c>
      <c r="B18" s="20" t="str">
        <f>'Table 12-13'!A1</f>
        <v>Table B.12: Employed population by sex, status in employment, and urban/rural area, August-22 (Q3)</v>
      </c>
    </row>
    <row r="19" spans="1:2" ht="15.75">
      <c r="A19" s="17">
        <v>13</v>
      </c>
      <c r="B19" s="20" t="str">
        <f>'Table 12-13'!A12</f>
        <v>Table B.13: Employed population by sex, hours usually worked per week at all jobs, and urban/rural area, August-22 (Q3)</v>
      </c>
    </row>
    <row r="20" spans="1:2" ht="15.75">
      <c r="A20" s="19"/>
      <c r="B20" s="16" t="s">
        <v>88</v>
      </c>
    </row>
    <row r="21" spans="1:2" s="54" customFormat="1" ht="15.75">
      <c r="A21" s="64">
        <v>14</v>
      </c>
      <c r="B21" s="20" t="str">
        <f>'Table 14'!A1</f>
        <v>Table B.14: Youth  Population by sex, and residential area, August-22 (Q3)</v>
      </c>
    </row>
    <row r="22" spans="1:2" ht="15.75">
      <c r="A22" s="64">
        <v>15</v>
      </c>
      <c r="B22" s="20" t="str">
        <f>Table15!A1</f>
        <v>Table B.15: Youth Unemployed by sex, duration of seeking employment, and urban/rural area, August-22 (Q3)</v>
      </c>
    </row>
    <row r="23" spans="1:2" ht="15.75">
      <c r="A23" s="64">
        <v>16</v>
      </c>
      <c r="B23" s="20" t="str">
        <f>'Table 16 '!A1</f>
        <v>Table B.16:Youth not in employment and not currently in education or training by sex, age group, and urban/rural area, August-22 (Q3)</v>
      </c>
    </row>
    <row r="24" spans="1:2" ht="15.75">
      <c r="A24" s="19"/>
      <c r="B24" s="26" t="s">
        <v>89</v>
      </c>
    </row>
    <row r="25" spans="1:2" s="54" customFormat="1" ht="15.75">
      <c r="A25" s="64">
        <f>1+A23</f>
        <v>17</v>
      </c>
      <c r="B25" s="20" t="str">
        <f>'Table17-18'!A1</f>
        <v>Table B.17:Unemployed population by sex, broad age group and urban/rural area, August-22 (Q3)</v>
      </c>
    </row>
    <row r="26" spans="1:2" s="54" customFormat="1" ht="15.75">
      <c r="A26" s="64">
        <f>1+A25</f>
        <v>18</v>
      </c>
      <c r="B26" s="20" t="str">
        <f>'Table17-18'!A12</f>
        <v>Table B.18: Unemployed population by sex, level of educational, and urban/rural area, August-22 (Q3)</v>
      </c>
    </row>
    <row r="27" spans="1:2" ht="15.75">
      <c r="A27" s="17">
        <f>1+A26</f>
        <v>19</v>
      </c>
      <c r="B27" s="20" t="str">
        <f>'Table 19-20'!A1</f>
        <v>Table B.19A: Unemployed population(who looked for a job) by sex,method of seeking employment, and urban/rural area, August-22 (Q3)</v>
      </c>
    </row>
    <row r="28" spans="1:2" ht="15.75">
      <c r="A28" s="17">
        <f>1+A27</f>
        <v>20</v>
      </c>
      <c r="B28" s="20" t="str">
        <f>'Table 19-20'!A15</f>
        <v>Table B.20: Unemployed population(who looked for a job) by sex, duration of seeking employment, and urban/rural area, August-22 (Q3)</v>
      </c>
    </row>
    <row r="29" spans="1:2" ht="15.75">
      <c r="A29" s="17">
        <f>1+A28</f>
        <v>21</v>
      </c>
      <c r="B29" s="20" t="str">
        <f>'Table 21'!A1</f>
        <v>Table B.21: Time related under employment by age group sex and area of residence, August-22 (Q3)</v>
      </c>
    </row>
    <row r="30" spans="1:2" s="63" customFormat="1" ht="15.75">
      <c r="A30" s="61"/>
      <c r="B30" s="62"/>
    </row>
    <row r="35" ht="15">
      <c r="B35" s="27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zoomScalePageLayoutView="0" workbookViewId="0" topLeftCell="A7">
      <selection activeCell="C7" sqref="C7"/>
    </sheetView>
  </sheetViews>
  <sheetFormatPr defaultColWidth="11.421875" defaultRowHeight="15"/>
  <cols>
    <col min="1" max="1" width="44.8515625" style="67" customWidth="1"/>
    <col min="2" max="2" width="11.7109375" style="36" customWidth="1"/>
    <col min="3" max="3" width="12.7109375" style="36" customWidth="1"/>
    <col min="4" max="6" width="11.7109375" style="36" customWidth="1"/>
    <col min="7" max="16384" width="11.421875" style="36" customWidth="1"/>
  </cols>
  <sheetData>
    <row r="1" spans="1:5" ht="21" customHeight="1">
      <c r="A1" s="200" t="s">
        <v>211</v>
      </c>
      <c r="B1" s="200"/>
      <c r="C1" s="200"/>
      <c r="D1" s="200"/>
      <c r="E1" s="200"/>
    </row>
    <row r="2" spans="1:6" ht="15">
      <c r="A2" s="54"/>
      <c r="B2" s="54"/>
      <c r="C2" s="54"/>
      <c r="D2" s="54"/>
      <c r="E2" s="54"/>
      <c r="F2" s="74"/>
    </row>
    <row r="3" spans="1:6" s="5" customFormat="1" ht="15" customHeight="1">
      <c r="A3" s="201" t="s">
        <v>194</v>
      </c>
      <c r="B3" s="184" t="s">
        <v>12</v>
      </c>
      <c r="C3" s="184" t="s">
        <v>13</v>
      </c>
      <c r="D3" s="184" t="s">
        <v>14</v>
      </c>
      <c r="E3" s="184" t="s">
        <v>9</v>
      </c>
      <c r="F3" s="47"/>
    </row>
    <row r="4" spans="1:6" ht="10.5" customHeight="1">
      <c r="A4" s="201"/>
      <c r="B4" s="184"/>
      <c r="C4" s="184"/>
      <c r="D4" s="184"/>
      <c r="E4" s="184"/>
      <c r="F4" s="45"/>
    </row>
    <row r="5" spans="1:6" ht="15">
      <c r="A5" s="106" t="s">
        <v>9</v>
      </c>
      <c r="B5" s="140">
        <v>46.38614655244282</v>
      </c>
      <c r="C5" s="140">
        <v>10.248199519521908</v>
      </c>
      <c r="D5" s="141">
        <v>43.36565392803527</v>
      </c>
      <c r="E5" s="141">
        <v>100</v>
      </c>
      <c r="F5" s="43"/>
    </row>
    <row r="6" spans="1:6" ht="15">
      <c r="A6" s="91" t="s">
        <v>61</v>
      </c>
      <c r="B6" s="142">
        <v>46.015619149564124</v>
      </c>
      <c r="C6" s="142">
        <v>9.010689916436505</v>
      </c>
      <c r="D6" s="142">
        <v>44.97369093399937</v>
      </c>
      <c r="E6" s="143">
        <v>100</v>
      </c>
      <c r="F6" s="43"/>
    </row>
    <row r="7" spans="1:6" ht="15">
      <c r="A7" s="91" t="s">
        <v>56</v>
      </c>
      <c r="B7" s="142">
        <v>47.158649925872794</v>
      </c>
      <c r="C7" s="142">
        <v>10.204363047253826</v>
      </c>
      <c r="D7" s="142">
        <v>42.63698702687337</v>
      </c>
      <c r="E7" s="143">
        <v>100</v>
      </c>
      <c r="F7" s="43"/>
    </row>
    <row r="8" spans="1:6" ht="15">
      <c r="A8" s="91" t="s">
        <v>186</v>
      </c>
      <c r="B8" s="142">
        <v>32.41552254274436</v>
      </c>
      <c r="C8" s="142">
        <v>7.10705192775958</v>
      </c>
      <c r="D8" s="142">
        <v>60.47755772174589</v>
      </c>
      <c r="E8" s="143">
        <v>100</v>
      </c>
      <c r="F8" s="43"/>
    </row>
    <row r="9" spans="1:6" ht="15">
      <c r="A9" s="91" t="s">
        <v>187</v>
      </c>
      <c r="B9" s="142">
        <v>44.65989754359737</v>
      </c>
      <c r="C9" s="142">
        <v>19.411543104957</v>
      </c>
      <c r="D9" s="142">
        <v>35.928559351445635</v>
      </c>
      <c r="E9" s="143">
        <v>100</v>
      </c>
      <c r="F9" s="43"/>
    </row>
    <row r="10" spans="1:6" ht="15">
      <c r="A10" s="91" t="s">
        <v>102</v>
      </c>
      <c r="B10" s="142">
        <v>78.79542687210228</v>
      </c>
      <c r="C10" s="142">
        <v>12.609469395401115</v>
      </c>
      <c r="D10" s="142">
        <v>8.59539643141479</v>
      </c>
      <c r="E10" s="143">
        <v>100</v>
      </c>
      <c r="F10" s="43"/>
    </row>
    <row r="11" spans="1:6" ht="4.5" customHeight="1">
      <c r="A11" s="91"/>
      <c r="B11" s="142"/>
      <c r="C11" s="142"/>
      <c r="D11" s="142"/>
      <c r="E11" s="91"/>
      <c r="F11" s="43"/>
    </row>
    <row r="12" spans="1:6" ht="15" customHeight="1">
      <c r="A12" s="199" t="s">
        <v>193</v>
      </c>
      <c r="B12" s="184" t="s">
        <v>12</v>
      </c>
      <c r="C12" s="184" t="s">
        <v>13</v>
      </c>
      <c r="D12" s="184" t="s">
        <v>14</v>
      </c>
      <c r="E12" s="184" t="s">
        <v>9</v>
      </c>
      <c r="F12" s="43"/>
    </row>
    <row r="13" spans="1:6" ht="15" customHeight="1">
      <c r="A13" s="199"/>
      <c r="B13" s="184"/>
      <c r="C13" s="184"/>
      <c r="D13" s="184"/>
      <c r="E13" s="184"/>
      <c r="F13" s="43"/>
    </row>
    <row r="14" spans="1:6" ht="15">
      <c r="A14" s="144" t="s">
        <v>9</v>
      </c>
      <c r="B14" s="145">
        <v>47.9671959741807</v>
      </c>
      <c r="C14" s="145">
        <v>10.930625744616533</v>
      </c>
      <c r="D14" s="145">
        <v>41.10216405569287</v>
      </c>
      <c r="E14" s="146">
        <v>100</v>
      </c>
      <c r="F14" s="43"/>
    </row>
    <row r="15" spans="1:6" ht="15">
      <c r="A15" s="91" t="s">
        <v>197</v>
      </c>
      <c r="B15" s="147">
        <v>47.78486460303281</v>
      </c>
      <c r="C15" s="147">
        <v>10.055876390014296</v>
      </c>
      <c r="D15" s="147">
        <v>42.159259006952894</v>
      </c>
      <c r="E15" s="148">
        <v>100</v>
      </c>
      <c r="F15" s="43"/>
    </row>
    <row r="16" spans="1:6" ht="15">
      <c r="A16" s="91" t="s">
        <v>3</v>
      </c>
      <c r="B16" s="148">
        <v>54.00524028331739</v>
      </c>
      <c r="C16" s="147">
        <v>8.968348377766892</v>
      </c>
      <c r="D16" s="148">
        <v>37.02641133891571</v>
      </c>
      <c r="E16" s="148">
        <v>100</v>
      </c>
      <c r="F16" s="43"/>
    </row>
    <row r="17" spans="1:6" ht="15">
      <c r="A17" s="91" t="s">
        <v>188</v>
      </c>
      <c r="B17" s="147">
        <v>43.160662895703084</v>
      </c>
      <c r="C17" s="147">
        <v>18.576957427805894</v>
      </c>
      <c r="D17" s="147">
        <v>38.26138731765407</v>
      </c>
      <c r="E17" s="148">
        <v>100</v>
      </c>
      <c r="F17" s="43"/>
    </row>
    <row r="18" spans="1:6" ht="15">
      <c r="A18" s="91" t="s">
        <v>189</v>
      </c>
      <c r="B18" s="147">
        <v>63.902967802419944</v>
      </c>
      <c r="C18" s="147">
        <v>15.931470684935073</v>
      </c>
      <c r="D18" s="147">
        <v>20.165235988632702</v>
      </c>
      <c r="E18" s="148">
        <v>100</v>
      </c>
      <c r="F18" s="43"/>
    </row>
    <row r="19" spans="1:6" ht="15">
      <c r="A19" s="91" t="s">
        <v>190</v>
      </c>
      <c r="B19" s="147">
        <v>37.64862073407998</v>
      </c>
      <c r="C19" s="147">
        <v>16.93419308631084</v>
      </c>
      <c r="D19" s="147">
        <v>45.41718617960918</v>
      </c>
      <c r="E19" s="148">
        <v>100</v>
      </c>
      <c r="F19" s="43"/>
    </row>
    <row r="20" spans="1:6" ht="15">
      <c r="A20" s="91" t="s">
        <v>195</v>
      </c>
      <c r="B20" s="147">
        <v>48.82134154161857</v>
      </c>
      <c r="C20" s="147">
        <v>11.477491342824163</v>
      </c>
      <c r="D20" s="147">
        <v>39.70116711555727</v>
      </c>
      <c r="E20" s="148">
        <v>100</v>
      </c>
      <c r="F20" s="43"/>
    </row>
    <row r="21" spans="1:6" ht="15">
      <c r="A21" s="91" t="s">
        <v>191</v>
      </c>
      <c r="B21" s="147">
        <v>41.683419281531336</v>
      </c>
      <c r="C21" s="147">
        <v>23.442006817585874</v>
      </c>
      <c r="D21" s="147">
        <v>34.87457390088279</v>
      </c>
      <c r="E21" s="148">
        <v>100</v>
      </c>
      <c r="F21" s="73"/>
    </row>
    <row r="22" spans="1:6" ht="15">
      <c r="A22" s="91" t="s">
        <v>192</v>
      </c>
      <c r="B22" s="147">
        <v>62.93154577178246</v>
      </c>
      <c r="C22" s="147">
        <v>3.0689231872663822</v>
      </c>
      <c r="D22" s="147">
        <v>33.99953104095116</v>
      </c>
      <c r="E22" s="148">
        <v>100</v>
      </c>
      <c r="F22" s="46"/>
    </row>
    <row r="23" spans="1:6" ht="15">
      <c r="A23" s="91" t="s">
        <v>177</v>
      </c>
      <c r="B23" s="147">
        <v>41.01798774461356</v>
      </c>
      <c r="C23" s="147">
        <v>12.974896224550307</v>
      </c>
      <c r="D23" s="147">
        <v>46.00711603083613</v>
      </c>
      <c r="E23" s="148">
        <v>100</v>
      </c>
      <c r="F23" s="47"/>
    </row>
    <row r="27" spans="2:6" ht="15">
      <c r="B27" s="39"/>
      <c r="C27" s="39"/>
      <c r="D27" s="39"/>
      <c r="E27" s="39"/>
      <c r="F27" s="39"/>
    </row>
    <row r="29" spans="2:6" ht="15">
      <c r="B29" s="39"/>
      <c r="C29" s="39"/>
      <c r="D29" s="39"/>
      <c r="E29" s="39"/>
      <c r="F29" s="39"/>
    </row>
    <row r="30" spans="2:6" ht="15">
      <c r="B30" s="39"/>
      <c r="C30" s="39"/>
      <c r="D30" s="39"/>
      <c r="E30" s="39"/>
      <c r="F30" s="39"/>
    </row>
    <row r="31" spans="2:6" ht="15">
      <c r="B31" s="39"/>
      <c r="C31" s="39"/>
      <c r="D31" s="39"/>
      <c r="E31" s="39"/>
      <c r="F31" s="39"/>
    </row>
    <row r="32" spans="3:6" ht="15">
      <c r="C32" s="39"/>
      <c r="D32" s="39"/>
      <c r="E32" s="39"/>
      <c r="F32" s="39"/>
    </row>
    <row r="33" spans="2:6" ht="15">
      <c r="B33" s="39"/>
      <c r="C33" s="39"/>
      <c r="D33" s="39"/>
      <c r="E33" s="39"/>
      <c r="F33" s="39"/>
    </row>
    <row r="34" spans="2:6" ht="15">
      <c r="B34" s="39"/>
      <c r="C34" s="39"/>
      <c r="D34" s="39"/>
      <c r="E34" s="39"/>
      <c r="F34" s="39"/>
    </row>
    <row r="35" spans="2:6" ht="15">
      <c r="B35" s="39"/>
      <c r="C35" s="39"/>
      <c r="D35" s="39"/>
      <c r="E35" s="39"/>
      <c r="F35" s="39"/>
    </row>
    <row r="36" spans="2:6" ht="15">
      <c r="B36" s="39"/>
      <c r="C36" s="39"/>
      <c r="D36" s="39"/>
      <c r="E36" s="39"/>
      <c r="F36" s="39"/>
    </row>
    <row r="37" spans="2:6" ht="15">
      <c r="B37" s="39"/>
      <c r="C37" s="39"/>
      <c r="D37" s="39"/>
      <c r="E37" s="39"/>
      <c r="F37" s="39"/>
    </row>
    <row r="38" spans="2:6" ht="15">
      <c r="B38" s="39"/>
      <c r="C38" s="39"/>
      <c r="D38" s="39"/>
      <c r="E38" s="39"/>
      <c r="F38" s="39"/>
    </row>
    <row r="39" spans="2:6" ht="15">
      <c r="B39" s="39"/>
      <c r="C39" s="39"/>
      <c r="D39" s="39"/>
      <c r="E39" s="39"/>
      <c r="F39" s="39"/>
    </row>
    <row r="40" spans="2:6" ht="15">
      <c r="B40" s="39"/>
      <c r="C40" s="39"/>
      <c r="D40" s="39"/>
      <c r="E40" s="39"/>
      <c r="F40" s="39"/>
    </row>
    <row r="41" spans="2:6" ht="15">
      <c r="B41" s="39"/>
      <c r="C41" s="39"/>
      <c r="D41" s="39"/>
      <c r="E41" s="39"/>
      <c r="F41" s="39"/>
    </row>
    <row r="42" spans="2:6" ht="15">
      <c r="B42" s="39"/>
      <c r="C42" s="39"/>
      <c r="D42" s="39"/>
      <c r="F42" s="39"/>
    </row>
    <row r="43" spans="2:6" ht="15">
      <c r="B43" s="39"/>
      <c r="C43" s="39"/>
      <c r="E43" s="39"/>
      <c r="F43" s="39"/>
    </row>
    <row r="44" spans="2:6" ht="15">
      <c r="B44" s="39"/>
      <c r="C44" s="39"/>
      <c r="D44" s="39"/>
      <c r="E44" s="39"/>
      <c r="F44" s="39"/>
    </row>
    <row r="45" spans="2:6" ht="15">
      <c r="B45" s="39"/>
      <c r="C45" s="39"/>
      <c r="D45" s="39"/>
      <c r="E45" s="39"/>
      <c r="F45" s="39"/>
    </row>
    <row r="46" spans="2:6" ht="15">
      <c r="B46" s="39"/>
      <c r="C46" s="39"/>
      <c r="D46" s="39"/>
      <c r="E46" s="39"/>
      <c r="F46" s="39"/>
    </row>
    <row r="47" spans="2:6" ht="15">
      <c r="B47" s="39"/>
      <c r="C47" s="39"/>
      <c r="D47" s="39"/>
      <c r="E47" s="39"/>
      <c r="F47" s="39"/>
    </row>
    <row r="48" spans="2:6" ht="15">
      <c r="B48" s="39"/>
      <c r="C48" s="39"/>
      <c r="D48" s="39"/>
      <c r="E48" s="39"/>
      <c r="F48" s="39"/>
    </row>
    <row r="49" spans="3:6" ht="15">
      <c r="C49" s="39"/>
      <c r="D49" s="39"/>
      <c r="E49" s="39"/>
      <c r="F49" s="39"/>
    </row>
    <row r="51" spans="2:6" ht="15">
      <c r="B51" s="39"/>
      <c r="C51" s="39"/>
      <c r="D51" s="39"/>
      <c r="E51" s="39"/>
      <c r="F51" s="39"/>
    </row>
    <row r="52" spans="3:6" ht="15">
      <c r="C52" s="39"/>
      <c r="D52" s="39"/>
      <c r="F52" s="39"/>
    </row>
  </sheetData>
  <sheetProtection/>
  <mergeCells count="11">
    <mergeCell ref="A1:E1"/>
    <mergeCell ref="A3:A4"/>
    <mergeCell ref="B3:B4"/>
    <mergeCell ref="C3:C4"/>
    <mergeCell ref="D3:D4"/>
    <mergeCell ref="E3:E4"/>
    <mergeCell ref="B12:B13"/>
    <mergeCell ref="C12:C13"/>
    <mergeCell ref="D12:D13"/>
    <mergeCell ref="E12:E13"/>
    <mergeCell ref="A12:A13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zoomScaleSheetLayoutView="100" zoomScalePageLayoutView="0" workbookViewId="0" topLeftCell="A1">
      <selection activeCell="A13" sqref="A13:J22"/>
    </sheetView>
  </sheetViews>
  <sheetFormatPr defaultColWidth="11.421875" defaultRowHeight="15"/>
  <cols>
    <col min="1" max="1" width="25.57421875" style="10" customWidth="1"/>
    <col min="2" max="6" width="10.28125" style="10" customWidth="1"/>
    <col min="7" max="7" width="13.28125" style="10" customWidth="1"/>
    <col min="8" max="8" width="15.140625" style="10" customWidth="1"/>
    <col min="9" max="9" width="11.00390625" style="10" customWidth="1"/>
    <col min="10" max="10" width="10.8515625" style="10" customWidth="1"/>
    <col min="11" max="16384" width="11.421875" style="10" customWidth="1"/>
  </cols>
  <sheetData>
    <row r="1" ht="15.75">
      <c r="A1" s="31" t="s">
        <v>212</v>
      </c>
    </row>
    <row r="2" spans="1:8" ht="15">
      <c r="A2" s="205"/>
      <c r="B2" s="202" t="s">
        <v>9</v>
      </c>
      <c r="C2" s="190" t="s">
        <v>53</v>
      </c>
      <c r="D2" s="190"/>
      <c r="E2" s="190" t="s">
        <v>200</v>
      </c>
      <c r="F2" s="190"/>
      <c r="G2" s="203" t="s">
        <v>179</v>
      </c>
      <c r="H2" s="203" t="s">
        <v>171</v>
      </c>
    </row>
    <row r="3" spans="1:8" ht="15" customHeight="1">
      <c r="A3" s="205"/>
      <c r="B3" s="202"/>
      <c r="C3" s="202" t="s">
        <v>34</v>
      </c>
      <c r="D3" s="202" t="s">
        <v>35</v>
      </c>
      <c r="E3" s="202" t="s">
        <v>37</v>
      </c>
      <c r="F3" s="202" t="s">
        <v>36</v>
      </c>
      <c r="G3" s="203"/>
      <c r="H3" s="203"/>
    </row>
    <row r="4" spans="1:8" ht="18" customHeight="1">
      <c r="A4" s="205"/>
      <c r="B4" s="202"/>
      <c r="C4" s="202"/>
      <c r="D4" s="202"/>
      <c r="E4" s="202"/>
      <c r="F4" s="202"/>
      <c r="G4" s="203"/>
      <c r="H4" s="203"/>
    </row>
    <row r="5" spans="1:8" ht="15">
      <c r="A5" s="115" t="s">
        <v>15</v>
      </c>
      <c r="B5" s="78">
        <v>3711254</v>
      </c>
      <c r="C5" s="78">
        <v>2095381</v>
      </c>
      <c r="D5" s="78">
        <v>1615873</v>
      </c>
      <c r="E5" s="78">
        <v>857352</v>
      </c>
      <c r="F5" s="78">
        <v>2853901</v>
      </c>
      <c r="G5" s="78">
        <v>1181221</v>
      </c>
      <c r="H5" s="78">
        <v>2530032</v>
      </c>
    </row>
    <row r="6" spans="1:8" ht="15">
      <c r="A6" s="115" t="s">
        <v>59</v>
      </c>
      <c r="B6" s="78">
        <v>2630327</v>
      </c>
      <c r="C6" s="78">
        <v>1516087</v>
      </c>
      <c r="D6" s="78">
        <v>1114240</v>
      </c>
      <c r="E6" s="78">
        <v>540010</v>
      </c>
      <c r="F6" s="78">
        <v>2090317</v>
      </c>
      <c r="G6" s="78">
        <v>948737</v>
      </c>
      <c r="H6" s="78">
        <v>1681590</v>
      </c>
    </row>
    <row r="7" spans="1:8" ht="15">
      <c r="A7" s="115" t="s">
        <v>60</v>
      </c>
      <c r="B7" s="78">
        <v>38754</v>
      </c>
      <c r="C7" s="78">
        <v>25043</v>
      </c>
      <c r="D7" s="78">
        <v>13711</v>
      </c>
      <c r="E7" s="78">
        <v>22390</v>
      </c>
      <c r="F7" s="78">
        <v>16364</v>
      </c>
      <c r="G7" s="78">
        <v>4997</v>
      </c>
      <c r="H7" s="78">
        <v>33757</v>
      </c>
    </row>
    <row r="8" spans="1:8" ht="15">
      <c r="A8" s="115" t="s">
        <v>85</v>
      </c>
      <c r="B8" s="78">
        <v>879256</v>
      </c>
      <c r="C8" s="78">
        <v>521810</v>
      </c>
      <c r="D8" s="78">
        <v>357446</v>
      </c>
      <c r="E8" s="78">
        <v>262948</v>
      </c>
      <c r="F8" s="78">
        <v>616309</v>
      </c>
      <c r="G8" s="78">
        <v>213884</v>
      </c>
      <c r="H8" s="78">
        <v>665372</v>
      </c>
    </row>
    <row r="9" spans="1:10" ht="15">
      <c r="A9" s="115" t="s">
        <v>86</v>
      </c>
      <c r="B9" s="78">
        <v>5559</v>
      </c>
      <c r="C9" s="78">
        <v>3219</v>
      </c>
      <c r="D9" s="78">
        <v>2340</v>
      </c>
      <c r="E9" s="78">
        <v>914</v>
      </c>
      <c r="F9" s="78">
        <v>4645</v>
      </c>
      <c r="G9" s="78">
        <v>1794</v>
      </c>
      <c r="H9" s="78">
        <v>3766</v>
      </c>
      <c r="J9" s="30"/>
    </row>
    <row r="10" spans="1:10" ht="15">
      <c r="A10" s="115" t="s">
        <v>87</v>
      </c>
      <c r="B10" s="78">
        <v>157357</v>
      </c>
      <c r="C10" s="78">
        <v>29221</v>
      </c>
      <c r="D10" s="78">
        <v>128136</v>
      </c>
      <c r="E10" s="78">
        <v>31090</v>
      </c>
      <c r="F10" s="78">
        <v>126267</v>
      </c>
      <c r="G10" s="78">
        <v>11810</v>
      </c>
      <c r="H10" s="78">
        <v>145547</v>
      </c>
      <c r="J10" s="52"/>
    </row>
    <row r="11" spans="1:8" ht="6.75" customHeight="1">
      <c r="A11" s="12"/>
      <c r="B11" s="12"/>
      <c r="C11" s="12"/>
      <c r="D11" s="12"/>
      <c r="E11" s="12"/>
      <c r="F11" s="12"/>
      <c r="G11" s="12"/>
      <c r="H11" s="12"/>
    </row>
    <row r="12" spans="1:10" ht="15.75">
      <c r="A12" s="6" t="s">
        <v>213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15">
      <c r="A13" s="204"/>
      <c r="B13" s="188" t="s">
        <v>55</v>
      </c>
      <c r="C13" s="188"/>
      <c r="D13" s="188"/>
      <c r="E13" s="188" t="s">
        <v>37</v>
      </c>
      <c r="F13" s="188"/>
      <c r="G13" s="188"/>
      <c r="H13" s="188" t="s">
        <v>36</v>
      </c>
      <c r="I13" s="188"/>
      <c r="J13" s="188"/>
    </row>
    <row r="14" spans="1:10" ht="15">
      <c r="A14" s="204"/>
      <c r="B14" s="149" t="s">
        <v>9</v>
      </c>
      <c r="C14" s="149" t="s">
        <v>34</v>
      </c>
      <c r="D14" s="149" t="s">
        <v>35</v>
      </c>
      <c r="E14" s="149" t="s">
        <v>9</v>
      </c>
      <c r="F14" s="149" t="s">
        <v>34</v>
      </c>
      <c r="G14" s="149" t="s">
        <v>35</v>
      </c>
      <c r="H14" s="149" t="s">
        <v>9</v>
      </c>
      <c r="I14" s="149" t="s">
        <v>34</v>
      </c>
      <c r="J14" s="149" t="s">
        <v>35</v>
      </c>
    </row>
    <row r="15" spans="1:12" ht="15.75" customHeight="1">
      <c r="A15" s="91" t="s">
        <v>15</v>
      </c>
      <c r="B15" s="78">
        <v>3711254</v>
      </c>
      <c r="C15" s="78">
        <v>2095381</v>
      </c>
      <c r="D15" s="78">
        <v>1615873</v>
      </c>
      <c r="E15" s="78">
        <v>857352</v>
      </c>
      <c r="F15" s="78">
        <v>474128</v>
      </c>
      <c r="G15" s="78">
        <v>383225</v>
      </c>
      <c r="H15" s="78">
        <v>2853901</v>
      </c>
      <c r="I15" s="78">
        <v>1621254</v>
      </c>
      <c r="J15" s="78">
        <v>1232648</v>
      </c>
      <c r="L15" s="52"/>
    </row>
    <row r="16" spans="1:10" ht="15">
      <c r="A16" s="91" t="s">
        <v>81</v>
      </c>
      <c r="B16" s="78">
        <v>1074029</v>
      </c>
      <c r="C16" s="78">
        <v>546352</v>
      </c>
      <c r="D16" s="78">
        <v>527676</v>
      </c>
      <c r="E16" s="78">
        <v>77456</v>
      </c>
      <c r="F16" s="78">
        <v>37661</v>
      </c>
      <c r="G16" s="78">
        <v>39795</v>
      </c>
      <c r="H16" s="78">
        <v>996572</v>
      </c>
      <c r="I16" s="78">
        <v>508691</v>
      </c>
      <c r="J16" s="78">
        <v>487881</v>
      </c>
    </row>
    <row r="17" spans="1:10" ht="15">
      <c r="A17" s="91" t="s">
        <v>82</v>
      </c>
      <c r="B17" s="78">
        <v>434157</v>
      </c>
      <c r="C17" s="78">
        <v>215089</v>
      </c>
      <c r="D17" s="78">
        <v>219068</v>
      </c>
      <c r="E17" s="78">
        <v>41761</v>
      </c>
      <c r="F17" s="78">
        <v>22359</v>
      </c>
      <c r="G17" s="78">
        <v>19402</v>
      </c>
      <c r="H17" s="78">
        <v>392396</v>
      </c>
      <c r="I17" s="78">
        <v>192730</v>
      </c>
      <c r="J17" s="78">
        <v>199666</v>
      </c>
    </row>
    <row r="18" spans="1:10" ht="15">
      <c r="A18" s="91" t="s">
        <v>79</v>
      </c>
      <c r="B18" s="78">
        <v>916185</v>
      </c>
      <c r="C18" s="78">
        <v>505074</v>
      </c>
      <c r="D18" s="78">
        <v>411111</v>
      </c>
      <c r="E18" s="78">
        <v>122783</v>
      </c>
      <c r="F18" s="78">
        <v>67887</v>
      </c>
      <c r="G18" s="78">
        <v>54896</v>
      </c>
      <c r="H18" s="78">
        <v>793402</v>
      </c>
      <c r="I18" s="78">
        <v>437187</v>
      </c>
      <c r="J18" s="78">
        <v>356215</v>
      </c>
    </row>
    <row r="19" spans="1:10" ht="15">
      <c r="A19" s="91" t="s">
        <v>76</v>
      </c>
      <c r="B19" s="78">
        <v>678963</v>
      </c>
      <c r="C19" s="78">
        <v>411392</v>
      </c>
      <c r="D19" s="78">
        <v>267571</v>
      </c>
      <c r="E19" s="78">
        <v>329893</v>
      </c>
      <c r="F19" s="78">
        <v>182406</v>
      </c>
      <c r="G19" s="78">
        <v>147487</v>
      </c>
      <c r="H19" s="78">
        <v>349070</v>
      </c>
      <c r="I19" s="78">
        <v>228986</v>
      </c>
      <c r="J19" s="78">
        <v>120084</v>
      </c>
    </row>
    <row r="20" spans="1:10" ht="15">
      <c r="A20" s="91" t="s">
        <v>80</v>
      </c>
      <c r="B20" s="78">
        <v>383736</v>
      </c>
      <c r="C20" s="78">
        <v>263290</v>
      </c>
      <c r="D20" s="78">
        <v>120446</v>
      </c>
      <c r="E20" s="78">
        <v>156370</v>
      </c>
      <c r="F20" s="78">
        <v>84443</v>
      </c>
      <c r="G20" s="78">
        <v>71927</v>
      </c>
      <c r="H20" s="78">
        <v>227366</v>
      </c>
      <c r="I20" s="78">
        <v>178847</v>
      </c>
      <c r="J20" s="78">
        <v>48518</v>
      </c>
    </row>
    <row r="21" spans="1:10" ht="15">
      <c r="A21" s="91" t="s">
        <v>77</v>
      </c>
      <c r="B21" s="78">
        <v>173179</v>
      </c>
      <c r="C21" s="78">
        <v>117873</v>
      </c>
      <c r="D21" s="78">
        <v>55306</v>
      </c>
      <c r="E21" s="78">
        <v>95395</v>
      </c>
      <c r="F21" s="78">
        <v>57338</v>
      </c>
      <c r="G21" s="78">
        <v>38057</v>
      </c>
      <c r="H21" s="78">
        <v>77784</v>
      </c>
      <c r="I21" s="78">
        <v>60535</v>
      </c>
      <c r="J21" s="78">
        <v>17249</v>
      </c>
    </row>
    <row r="22" spans="1:10" ht="15">
      <c r="A22" s="91" t="s">
        <v>78</v>
      </c>
      <c r="B22" s="78">
        <v>51005</v>
      </c>
      <c r="C22" s="78">
        <v>36310</v>
      </c>
      <c r="D22" s="78">
        <v>14695</v>
      </c>
      <c r="E22" s="78">
        <v>33694</v>
      </c>
      <c r="F22" s="78">
        <v>22033</v>
      </c>
      <c r="G22" s="78">
        <v>11660</v>
      </c>
      <c r="H22" s="78">
        <v>17312</v>
      </c>
      <c r="I22" s="78">
        <v>14277</v>
      </c>
      <c r="J22" s="78">
        <v>3035</v>
      </c>
    </row>
    <row r="27" spans="2:10" ht="12.75">
      <c r="B27" s="30"/>
      <c r="C27" s="30"/>
      <c r="D27" s="30"/>
      <c r="E27" s="30"/>
      <c r="G27" s="30"/>
      <c r="H27" s="30"/>
      <c r="I27" s="30"/>
      <c r="J27" s="30"/>
    </row>
    <row r="28" spans="2:10" ht="12.75">
      <c r="B28" s="30"/>
      <c r="C28" s="30"/>
      <c r="D28" s="30"/>
      <c r="E28" s="30"/>
      <c r="F28" s="30"/>
      <c r="G28" s="30"/>
      <c r="H28" s="30"/>
      <c r="I28" s="30"/>
      <c r="J28" s="30"/>
    </row>
    <row r="29" spans="2:10" ht="12.75">
      <c r="B29" s="30"/>
      <c r="C29" s="30"/>
      <c r="D29" s="30"/>
      <c r="E29" s="30"/>
      <c r="F29" s="30"/>
      <c r="G29" s="30"/>
      <c r="H29" s="30"/>
      <c r="I29" s="30"/>
      <c r="J29" s="30"/>
    </row>
    <row r="30" spans="2:10" ht="12.75">
      <c r="B30" s="30"/>
      <c r="C30" s="30"/>
      <c r="D30" s="30"/>
      <c r="E30" s="30"/>
      <c r="F30" s="30"/>
      <c r="G30" s="30"/>
      <c r="H30" s="30"/>
      <c r="I30" s="30"/>
      <c r="J30" s="30"/>
    </row>
    <row r="31" spans="3:10" ht="12.75">
      <c r="C31" s="30"/>
      <c r="D31" s="30"/>
      <c r="E31" s="30"/>
      <c r="F31" s="30"/>
      <c r="G31" s="30"/>
      <c r="H31" s="30"/>
      <c r="I31" s="30"/>
      <c r="J31" s="30"/>
    </row>
    <row r="32" spans="3:11" ht="12.75">
      <c r="C32" s="30"/>
      <c r="D32" s="30"/>
      <c r="E32" s="30"/>
      <c r="F32" s="30"/>
      <c r="G32" s="30"/>
      <c r="H32" s="30"/>
      <c r="I32" s="30"/>
      <c r="J32" s="30"/>
      <c r="K32" s="30"/>
    </row>
    <row r="33" spans="10:11" ht="12.75">
      <c r="J33" s="30"/>
      <c r="K33" s="30"/>
    </row>
    <row r="34" spans="3:11" ht="12.75">
      <c r="C34" s="30"/>
      <c r="D34" s="30"/>
      <c r="E34" s="30"/>
      <c r="F34" s="30"/>
      <c r="G34" s="30"/>
      <c r="H34" s="30"/>
      <c r="I34" s="30"/>
      <c r="J34" s="30"/>
      <c r="K34" s="30"/>
    </row>
    <row r="36" spans="6:11" ht="12.75">
      <c r="F36" s="30"/>
      <c r="G36" s="30"/>
      <c r="H36" s="30"/>
      <c r="I36" s="30"/>
      <c r="J36" s="30"/>
      <c r="K36" s="30"/>
    </row>
    <row r="39" spans="6:7" ht="12.75">
      <c r="F39" s="30"/>
      <c r="G39" s="30"/>
    </row>
    <row r="40" spans="6:7" ht="12.75">
      <c r="F40" s="30"/>
      <c r="G40" s="30"/>
    </row>
    <row r="41" ht="12.75">
      <c r="F41" s="30"/>
    </row>
    <row r="42" spans="6:7" ht="12.75">
      <c r="F42" s="30"/>
      <c r="G42" s="30"/>
    </row>
    <row r="43" ht="12.75">
      <c r="F43" s="30"/>
    </row>
    <row r="44" ht="12.75">
      <c r="F44" s="30"/>
    </row>
    <row r="45" ht="12.75">
      <c r="F45" s="30"/>
    </row>
    <row r="46" ht="12.75">
      <c r="F46" s="30"/>
    </row>
    <row r="47" ht="12.75">
      <c r="F47" s="30"/>
    </row>
    <row r="49" ht="12.75">
      <c r="F49" s="30"/>
    </row>
  </sheetData>
  <sheetProtection/>
  <mergeCells count="14">
    <mergeCell ref="H13:J13"/>
    <mergeCell ref="A2:A4"/>
    <mergeCell ref="B2:B4"/>
    <mergeCell ref="C3:C4"/>
    <mergeCell ref="D3:D4"/>
    <mergeCell ref="E3:E4"/>
    <mergeCell ref="F3:F4"/>
    <mergeCell ref="G2:G4"/>
    <mergeCell ref="H2:H4"/>
    <mergeCell ref="A13:A14"/>
    <mergeCell ref="C2:D2"/>
    <mergeCell ref="E2:F2"/>
    <mergeCell ref="B13:D13"/>
    <mergeCell ref="E13:G13"/>
  </mergeCells>
  <printOptions/>
  <pageMargins left="0.75" right="0.75" top="1" bottom="1" header="0.5" footer="0.5"/>
  <pageSetup horizontalDpi="600" verticalDpi="600" orientation="landscape" paperSize="9" scale="76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zoomScalePageLayoutView="0" workbookViewId="0" topLeftCell="A1">
      <selection activeCell="A2" sqref="A2:I11"/>
    </sheetView>
  </sheetViews>
  <sheetFormatPr defaultColWidth="9.140625" defaultRowHeight="15"/>
  <cols>
    <col min="1" max="1" width="19.7109375" style="54" customWidth="1"/>
    <col min="2" max="2" width="9.421875" style="54" customWidth="1"/>
    <col min="3" max="7" width="10.8515625" style="54" customWidth="1"/>
    <col min="8" max="8" width="13.7109375" style="54" bestFit="1" customWidth="1"/>
    <col min="9" max="9" width="17.28125" style="54" customWidth="1"/>
    <col min="10" max="16384" width="9.140625" style="54" customWidth="1"/>
  </cols>
  <sheetData>
    <row r="1" spans="1:9" ht="15.75">
      <c r="A1" s="25" t="s">
        <v>214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209"/>
      <c r="B2" s="210" t="s">
        <v>173</v>
      </c>
      <c r="C2" s="202" t="s">
        <v>9</v>
      </c>
      <c r="D2" s="150" t="s">
        <v>53</v>
      </c>
      <c r="E2" s="150"/>
      <c r="F2" s="150" t="s">
        <v>200</v>
      </c>
      <c r="G2" s="150"/>
      <c r="H2" s="203" t="s">
        <v>179</v>
      </c>
      <c r="I2" s="203" t="s">
        <v>171</v>
      </c>
    </row>
    <row r="3" spans="1:9" ht="15" customHeight="1">
      <c r="A3" s="209"/>
      <c r="B3" s="210"/>
      <c r="C3" s="202"/>
      <c r="D3" s="202" t="s">
        <v>34</v>
      </c>
      <c r="E3" s="202" t="s">
        <v>35</v>
      </c>
      <c r="F3" s="202" t="s">
        <v>37</v>
      </c>
      <c r="G3" s="202" t="s">
        <v>36</v>
      </c>
      <c r="H3" s="203"/>
      <c r="I3" s="203"/>
    </row>
    <row r="4" spans="1:9" ht="15">
      <c r="A4" s="209"/>
      <c r="B4" s="210"/>
      <c r="C4" s="202"/>
      <c r="D4" s="202"/>
      <c r="E4" s="202"/>
      <c r="F4" s="202"/>
      <c r="G4" s="202"/>
      <c r="H4" s="203"/>
      <c r="I4" s="203"/>
    </row>
    <row r="5" spans="1:13" ht="15.75" customHeight="1">
      <c r="A5" s="206" t="s">
        <v>185</v>
      </c>
      <c r="B5" s="207"/>
      <c r="C5" s="78">
        <v>3527879</v>
      </c>
      <c r="D5" s="78">
        <v>1731500</v>
      </c>
      <c r="E5" s="78">
        <v>1796379</v>
      </c>
      <c r="F5" s="78">
        <v>740005</v>
      </c>
      <c r="G5" s="78">
        <v>2787874</v>
      </c>
      <c r="H5" s="78">
        <v>896308</v>
      </c>
      <c r="I5" s="78">
        <v>2631571</v>
      </c>
      <c r="K5" s="53"/>
      <c r="M5" s="9"/>
    </row>
    <row r="6" spans="1:14" ht="15">
      <c r="A6" s="208" t="s">
        <v>12</v>
      </c>
      <c r="B6" s="151" t="s">
        <v>92</v>
      </c>
      <c r="C6" s="78">
        <v>822199</v>
      </c>
      <c r="D6" s="78">
        <v>475461</v>
      </c>
      <c r="E6" s="78">
        <v>346737</v>
      </c>
      <c r="F6" s="78">
        <v>165250</v>
      </c>
      <c r="G6" s="78">
        <v>656949</v>
      </c>
      <c r="H6" s="78">
        <v>193393</v>
      </c>
      <c r="I6" s="78">
        <v>628805</v>
      </c>
      <c r="K6" s="53"/>
      <c r="L6" s="9"/>
      <c r="N6" s="9"/>
    </row>
    <row r="7" spans="1:12" ht="15">
      <c r="A7" s="208"/>
      <c r="B7" s="151" t="s">
        <v>174</v>
      </c>
      <c r="C7" s="78">
        <v>1443623</v>
      </c>
      <c r="D7" s="78">
        <v>828770</v>
      </c>
      <c r="E7" s="78">
        <v>614853</v>
      </c>
      <c r="F7" s="78">
        <v>334763</v>
      </c>
      <c r="G7" s="78">
        <v>1108860</v>
      </c>
      <c r="H7" s="78">
        <v>353524</v>
      </c>
      <c r="I7" s="78">
        <v>1090099</v>
      </c>
      <c r="K7" s="53"/>
      <c r="L7" s="9"/>
    </row>
    <row r="8" spans="1:9" ht="15">
      <c r="A8" s="208" t="s">
        <v>13</v>
      </c>
      <c r="B8" s="151" t="s">
        <v>92</v>
      </c>
      <c r="C8" s="78">
        <v>265530</v>
      </c>
      <c r="D8" s="78">
        <v>132994</v>
      </c>
      <c r="E8" s="78">
        <v>132536</v>
      </c>
      <c r="F8" s="78">
        <v>53039</v>
      </c>
      <c r="G8" s="78">
        <v>212491</v>
      </c>
      <c r="H8" s="78">
        <v>105992</v>
      </c>
      <c r="I8" s="78">
        <v>159538</v>
      </c>
    </row>
    <row r="9" spans="1:11" ht="15">
      <c r="A9" s="208"/>
      <c r="B9" s="151" t="s">
        <v>174</v>
      </c>
      <c r="C9" s="78">
        <v>421159</v>
      </c>
      <c r="D9" s="78">
        <v>189193</v>
      </c>
      <c r="E9" s="78">
        <v>231966</v>
      </c>
      <c r="F9" s="78">
        <v>94161</v>
      </c>
      <c r="G9" s="78">
        <v>326998</v>
      </c>
      <c r="H9" s="78">
        <v>168196</v>
      </c>
      <c r="I9" s="78">
        <v>252963</v>
      </c>
      <c r="K9" s="53"/>
    </row>
    <row r="10" spans="1:9" ht="15">
      <c r="A10" s="208" t="s">
        <v>63</v>
      </c>
      <c r="B10" s="151" t="s">
        <v>92</v>
      </c>
      <c r="C10" s="78">
        <v>1391269</v>
      </c>
      <c r="D10" s="78">
        <v>631445</v>
      </c>
      <c r="E10" s="78">
        <v>759824</v>
      </c>
      <c r="F10" s="78">
        <v>271484</v>
      </c>
      <c r="G10" s="78">
        <v>1119785</v>
      </c>
      <c r="H10" s="78">
        <v>265136</v>
      </c>
      <c r="I10" s="78">
        <v>1126133</v>
      </c>
    </row>
    <row r="11" spans="1:9" ht="15">
      <c r="A11" s="208"/>
      <c r="B11" s="151" t="s">
        <v>174</v>
      </c>
      <c r="C11" s="78">
        <v>1663097</v>
      </c>
      <c r="D11" s="78">
        <v>713537</v>
      </c>
      <c r="E11" s="78">
        <v>949560</v>
      </c>
      <c r="F11" s="78">
        <v>311081</v>
      </c>
      <c r="G11" s="78">
        <v>1352016</v>
      </c>
      <c r="H11" s="78">
        <v>374588</v>
      </c>
      <c r="I11" s="78">
        <v>1288509</v>
      </c>
    </row>
    <row r="12" spans="1:9" ht="6.75" customHeight="1">
      <c r="A12" s="13"/>
      <c r="B12" s="13"/>
      <c r="C12" s="13"/>
      <c r="D12" s="13"/>
      <c r="E12" s="13"/>
      <c r="F12" s="13"/>
      <c r="G12" s="13"/>
      <c r="H12" s="13"/>
      <c r="I12" s="13"/>
    </row>
    <row r="15" ht="15">
      <c r="F15" s="48"/>
    </row>
    <row r="16" ht="15">
      <c r="C16" s="48"/>
    </row>
    <row r="18" ht="15">
      <c r="C18" s="48"/>
    </row>
    <row r="25" ht="15">
      <c r="E25" s="22"/>
    </row>
    <row r="26" spans="2:8" ht="15">
      <c r="B26" s="53"/>
      <c r="C26" s="53"/>
      <c r="D26" s="53"/>
      <c r="E26" s="53"/>
      <c r="F26" s="53"/>
      <c r="G26" s="53"/>
      <c r="H26" s="53"/>
    </row>
    <row r="27" spans="2:8" ht="15">
      <c r="B27" s="53"/>
      <c r="C27" s="53"/>
      <c r="D27" s="53"/>
      <c r="E27" s="53"/>
      <c r="F27" s="53"/>
      <c r="G27" s="53"/>
      <c r="H27" s="53"/>
    </row>
    <row r="28" spans="2:10" ht="15">
      <c r="B28" s="53"/>
      <c r="C28" s="53"/>
      <c r="D28" s="53"/>
      <c r="E28" s="53"/>
      <c r="F28" s="53"/>
      <c r="G28" s="53"/>
      <c r="H28" s="53"/>
      <c r="J28" s="53"/>
    </row>
    <row r="29" spans="2:10" ht="15">
      <c r="B29" s="53"/>
      <c r="C29" s="53"/>
      <c r="D29" s="53"/>
      <c r="E29" s="53"/>
      <c r="F29" s="53"/>
      <c r="G29" s="53"/>
      <c r="H29" s="53"/>
      <c r="J29" s="53"/>
    </row>
    <row r="30" spans="2:10" ht="15">
      <c r="B30" s="53"/>
      <c r="C30" s="53"/>
      <c r="D30" s="53"/>
      <c r="E30" s="53"/>
      <c r="F30" s="53"/>
      <c r="G30" s="53"/>
      <c r="H30" s="53"/>
      <c r="J30" s="53"/>
    </row>
    <row r="32" ht="15">
      <c r="J32" s="53"/>
    </row>
    <row r="35" ht="15">
      <c r="K35" s="53"/>
    </row>
    <row r="36" spans="2:11" ht="15">
      <c r="B36" s="53"/>
      <c r="C36" s="53"/>
      <c r="D36" s="53"/>
      <c r="E36" s="53"/>
      <c r="F36" s="53"/>
      <c r="G36" s="53"/>
      <c r="H36" s="53"/>
      <c r="K36" s="53"/>
    </row>
    <row r="37" spans="2:11" ht="15">
      <c r="B37" s="53"/>
      <c r="C37" s="53"/>
      <c r="D37" s="53"/>
      <c r="E37" s="53"/>
      <c r="F37" s="53"/>
      <c r="G37" s="53"/>
      <c r="H37" s="53"/>
      <c r="K37" s="53"/>
    </row>
    <row r="38" spans="2:11" ht="15">
      <c r="B38" s="53"/>
      <c r="C38" s="53"/>
      <c r="D38" s="53"/>
      <c r="E38" s="53"/>
      <c r="F38" s="53"/>
      <c r="G38" s="53"/>
      <c r="H38" s="53"/>
      <c r="K38" s="53"/>
    </row>
    <row r="40" spans="2:11" ht="15">
      <c r="B40" s="53"/>
      <c r="C40" s="53"/>
      <c r="D40" s="53"/>
      <c r="E40" s="53"/>
      <c r="F40" s="53"/>
      <c r="G40" s="53"/>
      <c r="H40" s="53"/>
      <c r="K40" s="53"/>
    </row>
  </sheetData>
  <sheetProtection/>
  <mergeCells count="13">
    <mergeCell ref="A6:A7"/>
    <mergeCell ref="A8:A9"/>
    <mergeCell ref="A10:A11"/>
    <mergeCell ref="A2:A4"/>
    <mergeCell ref="B2:B4"/>
    <mergeCell ref="C2:C4"/>
    <mergeCell ref="E3:E4"/>
    <mergeCell ref="F3:F4"/>
    <mergeCell ref="G3:G4"/>
    <mergeCell ref="A5:B5"/>
    <mergeCell ref="H2:H4"/>
    <mergeCell ref="I2:I4"/>
    <mergeCell ref="D3:D4"/>
  </mergeCells>
  <printOptions/>
  <pageMargins left="0.7" right="0.7" top="0.75" bottom="0.75" header="0.3" footer="0.3"/>
  <pageSetup horizontalDpi="600" verticalDpi="600" orientation="landscape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A2" sqref="A2:H9"/>
    </sheetView>
  </sheetViews>
  <sheetFormatPr defaultColWidth="9.140625" defaultRowHeight="15"/>
  <cols>
    <col min="1" max="1" width="28.421875" style="54" bestFit="1" customWidth="1"/>
    <col min="2" max="7" width="11.421875" style="54" customWidth="1"/>
    <col min="8" max="8" width="10.7109375" style="54" customWidth="1"/>
    <col min="9" max="16384" width="9.140625" style="54" customWidth="1"/>
  </cols>
  <sheetData>
    <row r="1" spans="1:12" ht="15" customHeight="1">
      <c r="A1" s="211" t="s">
        <v>215</v>
      </c>
      <c r="B1" s="211"/>
      <c r="C1" s="211"/>
      <c r="D1" s="211"/>
      <c r="E1" s="211"/>
      <c r="F1" s="211"/>
      <c r="G1" s="211"/>
      <c r="H1" s="211"/>
      <c r="I1" s="21"/>
      <c r="J1" s="21"/>
      <c r="K1" s="21"/>
      <c r="L1" s="21"/>
    </row>
    <row r="2" spans="1:8" ht="15">
      <c r="A2" s="204"/>
      <c r="B2" s="170" t="s">
        <v>55</v>
      </c>
      <c r="C2" s="170"/>
      <c r="D2" s="170"/>
      <c r="E2" s="170" t="s">
        <v>37</v>
      </c>
      <c r="F2" s="212"/>
      <c r="G2" s="170" t="s">
        <v>36</v>
      </c>
      <c r="H2" s="212"/>
    </row>
    <row r="3" spans="1:8" ht="15">
      <c r="A3" s="204"/>
      <c r="B3" s="111" t="s">
        <v>9</v>
      </c>
      <c r="C3" s="111" t="s">
        <v>34</v>
      </c>
      <c r="D3" s="111" t="s">
        <v>35</v>
      </c>
      <c r="E3" s="111" t="s">
        <v>34</v>
      </c>
      <c r="F3" s="111" t="s">
        <v>35</v>
      </c>
      <c r="G3" s="111" t="s">
        <v>34</v>
      </c>
      <c r="H3" s="111" t="s">
        <v>35</v>
      </c>
    </row>
    <row r="4" spans="1:8" ht="15">
      <c r="A4" s="91" t="s">
        <v>184</v>
      </c>
      <c r="B4" s="77">
        <v>407528</v>
      </c>
      <c r="C4" s="77">
        <v>181584</v>
      </c>
      <c r="D4" s="77">
        <v>225945</v>
      </c>
      <c r="E4" s="77">
        <v>42031</v>
      </c>
      <c r="F4" s="77">
        <v>50725</v>
      </c>
      <c r="G4" s="77">
        <v>139552</v>
      </c>
      <c r="H4" s="77">
        <v>175220</v>
      </c>
    </row>
    <row r="5" spans="1:8" ht="15">
      <c r="A5" s="91" t="s">
        <v>145</v>
      </c>
      <c r="B5" s="78">
        <v>180781</v>
      </c>
      <c r="C5" s="78">
        <v>87686</v>
      </c>
      <c r="D5" s="78">
        <v>93095</v>
      </c>
      <c r="E5" s="78">
        <v>13954</v>
      </c>
      <c r="F5" s="78">
        <v>11972</v>
      </c>
      <c r="G5" s="78">
        <v>73732</v>
      </c>
      <c r="H5" s="78">
        <v>81123</v>
      </c>
    </row>
    <row r="6" spans="1:8" ht="15">
      <c r="A6" s="91" t="s">
        <v>71</v>
      </c>
      <c r="B6" s="78">
        <v>102232</v>
      </c>
      <c r="C6" s="78">
        <v>46356</v>
      </c>
      <c r="D6" s="78">
        <v>55876</v>
      </c>
      <c r="E6" s="78">
        <v>6856</v>
      </c>
      <c r="F6" s="78">
        <v>9281</v>
      </c>
      <c r="G6" s="78">
        <v>39500</v>
      </c>
      <c r="H6" s="78">
        <v>46595</v>
      </c>
    </row>
    <row r="7" spans="1:8" ht="15">
      <c r="A7" s="91" t="s">
        <v>73</v>
      </c>
      <c r="B7" s="78">
        <v>32147</v>
      </c>
      <c r="C7" s="78">
        <v>13780</v>
      </c>
      <c r="D7" s="78">
        <v>18367</v>
      </c>
      <c r="E7" s="78">
        <v>5190</v>
      </c>
      <c r="F7" s="78">
        <v>6967</v>
      </c>
      <c r="G7" s="78">
        <v>8589</v>
      </c>
      <c r="H7" s="78">
        <v>11400</v>
      </c>
    </row>
    <row r="8" spans="1:8" ht="15">
      <c r="A8" s="91" t="s">
        <v>72</v>
      </c>
      <c r="B8" s="78">
        <v>53384</v>
      </c>
      <c r="C8" s="78">
        <v>23440</v>
      </c>
      <c r="D8" s="78">
        <v>29944</v>
      </c>
      <c r="E8" s="78">
        <v>11049</v>
      </c>
      <c r="F8" s="78">
        <v>12996</v>
      </c>
      <c r="G8" s="78">
        <v>12391</v>
      </c>
      <c r="H8" s="78">
        <v>16948</v>
      </c>
    </row>
    <row r="9" spans="1:8" ht="15">
      <c r="A9" s="152" t="s">
        <v>74</v>
      </c>
      <c r="B9" s="78">
        <v>38985</v>
      </c>
      <c r="C9" s="78">
        <v>10322</v>
      </c>
      <c r="D9" s="78">
        <v>28663</v>
      </c>
      <c r="E9" s="78">
        <v>4982</v>
      </c>
      <c r="F9" s="78">
        <v>9508</v>
      </c>
      <c r="G9" s="78">
        <v>5340</v>
      </c>
      <c r="H9" s="78">
        <v>19154</v>
      </c>
    </row>
    <row r="10" ht="15">
      <c r="E10" s="22"/>
    </row>
    <row r="11" ht="15">
      <c r="C11" s="9"/>
    </row>
    <row r="12" spans="2:8" ht="15">
      <c r="B12" s="53"/>
      <c r="C12" s="53"/>
      <c r="D12" s="53"/>
      <c r="E12" s="53"/>
      <c r="F12" s="53"/>
      <c r="G12" s="53"/>
      <c r="H12" s="53"/>
    </row>
    <row r="13" spans="2:6" ht="15">
      <c r="B13" s="53"/>
      <c r="C13" s="53"/>
      <c r="D13" s="53"/>
      <c r="E13" s="53"/>
      <c r="F13" s="53"/>
    </row>
    <row r="14" spans="2:12" ht="15">
      <c r="B14" s="53"/>
      <c r="C14" s="53"/>
      <c r="D14" s="53"/>
      <c r="E14" s="53"/>
      <c r="F14" s="53"/>
      <c r="G14" s="53"/>
      <c r="H14" s="53"/>
      <c r="L14" s="53"/>
    </row>
    <row r="15" spans="2:12" ht="15">
      <c r="B15" s="53"/>
      <c r="C15" s="53"/>
      <c r="D15" s="53"/>
      <c r="E15" s="53"/>
      <c r="F15" s="53"/>
      <c r="G15" s="53"/>
      <c r="H15" s="53"/>
      <c r="L15" s="53"/>
    </row>
    <row r="16" spans="2:12" ht="15">
      <c r="B16" s="53"/>
      <c r="C16" s="53"/>
      <c r="D16" s="53"/>
      <c r="E16" s="53"/>
      <c r="F16" s="53"/>
      <c r="G16" s="53"/>
      <c r="H16" s="53"/>
      <c r="L16" s="53"/>
    </row>
    <row r="17" spans="2:12" ht="15">
      <c r="B17" s="53"/>
      <c r="C17" s="53"/>
      <c r="D17" s="53"/>
      <c r="E17" s="53"/>
      <c r="F17" s="53"/>
      <c r="G17" s="53"/>
      <c r="H17" s="53"/>
      <c r="L17" s="53"/>
    </row>
    <row r="18" spans="2:12" ht="15">
      <c r="B18" s="53"/>
      <c r="C18" s="53"/>
      <c r="D18" s="53"/>
      <c r="E18" s="53"/>
      <c r="F18" s="53"/>
      <c r="G18" s="53"/>
      <c r="H18" s="53"/>
      <c r="L18" s="53"/>
    </row>
    <row r="19" spans="2:12" ht="15">
      <c r="B19" s="53"/>
      <c r="C19" s="53"/>
      <c r="D19" s="53"/>
      <c r="E19" s="53"/>
      <c r="F19" s="53"/>
      <c r="G19" s="53"/>
      <c r="H19" s="53"/>
      <c r="L19" s="53"/>
    </row>
    <row r="20" spans="2:12" ht="15">
      <c r="B20" s="53"/>
      <c r="C20" s="53"/>
      <c r="D20" s="53"/>
      <c r="E20" s="53"/>
      <c r="F20" s="53"/>
      <c r="L20" s="53"/>
    </row>
    <row r="21" ht="15">
      <c r="L21" s="53"/>
    </row>
    <row r="22" ht="15">
      <c r="L22" s="53"/>
    </row>
  </sheetData>
  <sheetProtection/>
  <mergeCells count="5">
    <mergeCell ref="A1:H1"/>
    <mergeCell ref="B2:D2"/>
    <mergeCell ref="E2:F2"/>
    <mergeCell ref="G2:H2"/>
    <mergeCell ref="A2:A3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I25"/>
  <sheetViews>
    <sheetView zoomScaleSheetLayoutView="100" zoomScalePageLayoutView="0" workbookViewId="0" topLeftCell="A1">
      <selection activeCell="A3" sqref="A3:H15"/>
    </sheetView>
  </sheetViews>
  <sheetFormatPr defaultColWidth="9.140625" defaultRowHeight="15"/>
  <cols>
    <col min="1" max="1" width="40.421875" style="54" customWidth="1"/>
    <col min="2" max="8" width="11.421875" style="54" customWidth="1"/>
    <col min="9" max="16384" width="9.140625" style="54" customWidth="1"/>
  </cols>
  <sheetData>
    <row r="1" spans="1:8" ht="15" customHeight="1">
      <c r="A1" s="213" t="s">
        <v>216</v>
      </c>
      <c r="B1" s="213"/>
      <c r="C1" s="213"/>
      <c r="D1" s="213"/>
      <c r="E1" s="213"/>
      <c r="F1" s="213"/>
      <c r="G1" s="213"/>
      <c r="H1" s="213"/>
    </row>
    <row r="2" spans="1:8" ht="15">
      <c r="A2" s="213"/>
      <c r="B2" s="213"/>
      <c r="C2" s="213"/>
      <c r="D2" s="213"/>
      <c r="E2" s="213"/>
      <c r="F2" s="213"/>
      <c r="G2" s="213"/>
      <c r="H2" s="213"/>
    </row>
    <row r="3" spans="1:8" ht="15">
      <c r="A3" s="214" t="s">
        <v>120</v>
      </c>
      <c r="B3" s="170" t="s">
        <v>55</v>
      </c>
      <c r="C3" s="170"/>
      <c r="D3" s="170"/>
      <c r="E3" s="170" t="s">
        <v>37</v>
      </c>
      <c r="F3" s="212"/>
      <c r="G3" s="170" t="s">
        <v>36</v>
      </c>
      <c r="H3" s="212"/>
    </row>
    <row r="4" spans="1:8" ht="15">
      <c r="A4" s="214"/>
      <c r="B4" s="187" t="s">
        <v>9</v>
      </c>
      <c r="C4" s="187" t="s">
        <v>34</v>
      </c>
      <c r="D4" s="187" t="s">
        <v>35</v>
      </c>
      <c r="E4" s="187" t="s">
        <v>34</v>
      </c>
      <c r="F4" s="187" t="s">
        <v>35</v>
      </c>
      <c r="G4" s="187" t="s">
        <v>34</v>
      </c>
      <c r="H4" s="187" t="s">
        <v>35</v>
      </c>
    </row>
    <row r="5" spans="1:8" ht="30" customHeight="1">
      <c r="A5" s="214"/>
      <c r="B5" s="187"/>
      <c r="C5" s="187"/>
      <c r="D5" s="187"/>
      <c r="E5" s="187"/>
      <c r="F5" s="187"/>
      <c r="G5" s="187"/>
      <c r="H5" s="187"/>
    </row>
    <row r="6" spans="1:8" ht="15" customHeight="1">
      <c r="A6" s="214"/>
      <c r="B6" s="77">
        <v>1160448</v>
      </c>
      <c r="C6" s="77">
        <v>484742</v>
      </c>
      <c r="D6" s="77">
        <v>675706</v>
      </c>
      <c r="E6" s="77">
        <v>60355</v>
      </c>
      <c r="F6" s="77">
        <v>95390</v>
      </c>
      <c r="G6" s="77">
        <v>424387</v>
      </c>
      <c r="H6" s="77">
        <v>580316</v>
      </c>
    </row>
    <row r="7" spans="1:8" ht="15">
      <c r="A7" s="119" t="s">
        <v>75</v>
      </c>
      <c r="B7" s="77">
        <v>366186</v>
      </c>
      <c r="C7" s="77">
        <v>197511</v>
      </c>
      <c r="D7" s="77">
        <v>168675</v>
      </c>
      <c r="E7" s="77">
        <v>17131</v>
      </c>
      <c r="F7" s="77">
        <v>14149</v>
      </c>
      <c r="G7" s="77">
        <v>180381</v>
      </c>
      <c r="H7" s="77">
        <v>154526</v>
      </c>
    </row>
    <row r="8" spans="1:8" ht="15">
      <c r="A8" s="119" t="s">
        <v>83</v>
      </c>
      <c r="B8" s="77">
        <v>394056</v>
      </c>
      <c r="C8" s="77">
        <v>163788</v>
      </c>
      <c r="D8" s="77">
        <v>230268</v>
      </c>
      <c r="E8" s="77">
        <v>25990</v>
      </c>
      <c r="F8" s="77">
        <v>30906</v>
      </c>
      <c r="G8" s="77">
        <v>137799</v>
      </c>
      <c r="H8" s="77">
        <v>199362</v>
      </c>
    </row>
    <row r="9" spans="1:8" ht="15">
      <c r="A9" s="119" t="s">
        <v>84</v>
      </c>
      <c r="B9" s="77">
        <v>400206</v>
      </c>
      <c r="C9" s="77">
        <v>123443</v>
      </c>
      <c r="D9" s="77">
        <v>276763</v>
      </c>
      <c r="E9" s="77">
        <v>17235</v>
      </c>
      <c r="F9" s="77">
        <v>50335</v>
      </c>
      <c r="G9" s="77">
        <v>106208</v>
      </c>
      <c r="H9" s="77">
        <v>226428</v>
      </c>
    </row>
    <row r="10" spans="1:8" ht="15">
      <c r="A10" s="154"/>
      <c r="B10" s="155"/>
      <c r="C10" s="155"/>
      <c r="D10" s="155"/>
      <c r="E10" s="155"/>
      <c r="F10" s="155"/>
      <c r="G10" s="155"/>
      <c r="H10" s="156"/>
    </row>
    <row r="11" spans="1:8" ht="15">
      <c r="A11" s="153" t="s">
        <v>61</v>
      </c>
      <c r="B11" s="116">
        <v>463851</v>
      </c>
      <c r="C11" s="116">
        <v>232124</v>
      </c>
      <c r="D11" s="116">
        <v>231727</v>
      </c>
      <c r="E11" s="116">
        <v>18346</v>
      </c>
      <c r="F11" s="116">
        <v>19964</v>
      </c>
      <c r="G11" s="116">
        <v>213778</v>
      </c>
      <c r="H11" s="116">
        <v>211763</v>
      </c>
    </row>
    <row r="12" spans="1:8" ht="15">
      <c r="A12" s="153" t="s">
        <v>56</v>
      </c>
      <c r="B12" s="116">
        <v>423418</v>
      </c>
      <c r="C12" s="116">
        <v>167282</v>
      </c>
      <c r="D12" s="116">
        <v>256136</v>
      </c>
      <c r="E12" s="116">
        <v>12107</v>
      </c>
      <c r="F12" s="116">
        <v>19529</v>
      </c>
      <c r="G12" s="116">
        <v>155176</v>
      </c>
      <c r="H12" s="116">
        <v>236607</v>
      </c>
    </row>
    <row r="13" spans="1:8" ht="15">
      <c r="A13" s="153" t="s">
        <v>101</v>
      </c>
      <c r="B13" s="116">
        <v>104902</v>
      </c>
      <c r="C13" s="116">
        <v>23187</v>
      </c>
      <c r="D13" s="116">
        <v>81715</v>
      </c>
      <c r="E13" s="116">
        <v>6795</v>
      </c>
      <c r="F13" s="116">
        <v>16633</v>
      </c>
      <c r="G13" s="116">
        <v>16392</v>
      </c>
      <c r="H13" s="116">
        <v>65082</v>
      </c>
    </row>
    <row r="14" spans="1:8" ht="15">
      <c r="A14" s="153" t="s">
        <v>57</v>
      </c>
      <c r="B14" s="116">
        <v>145714</v>
      </c>
      <c r="C14" s="116">
        <v>57150</v>
      </c>
      <c r="D14" s="116">
        <v>88564</v>
      </c>
      <c r="E14" s="116">
        <v>18458</v>
      </c>
      <c r="F14" s="116">
        <v>27554</v>
      </c>
      <c r="G14" s="116">
        <v>38692</v>
      </c>
      <c r="H14" s="116">
        <v>61010</v>
      </c>
    </row>
    <row r="15" spans="1:8" ht="15">
      <c r="A15" s="153" t="s">
        <v>102</v>
      </c>
      <c r="B15" s="116">
        <v>22563</v>
      </c>
      <c r="C15" s="116">
        <v>5000</v>
      </c>
      <c r="D15" s="116">
        <v>17564</v>
      </c>
      <c r="E15" s="116">
        <v>4650</v>
      </c>
      <c r="F15" s="116">
        <v>11710</v>
      </c>
      <c r="G15" s="116">
        <v>350</v>
      </c>
      <c r="H15" s="116">
        <v>5854</v>
      </c>
    </row>
    <row r="16" ht="15">
      <c r="I16" s="53"/>
    </row>
    <row r="17" ht="15">
      <c r="I17" s="53"/>
    </row>
    <row r="18" ht="15">
      <c r="I18" s="53"/>
    </row>
    <row r="20" ht="15">
      <c r="I20" s="53"/>
    </row>
    <row r="25" ht="15">
      <c r="E25" s="22"/>
    </row>
  </sheetData>
  <sheetProtection/>
  <mergeCells count="12">
    <mergeCell ref="A1:H2"/>
    <mergeCell ref="B3:D3"/>
    <mergeCell ref="E3:F3"/>
    <mergeCell ref="G3:H3"/>
    <mergeCell ref="A3:A6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 topLeftCell="A1">
      <selection activeCell="A13" sqref="A13:H22"/>
    </sheetView>
  </sheetViews>
  <sheetFormatPr defaultColWidth="9.140625" defaultRowHeight="15"/>
  <cols>
    <col min="1" max="1" width="28.00390625" style="54" customWidth="1"/>
    <col min="2" max="6" width="10.28125" style="54" customWidth="1"/>
    <col min="7" max="7" width="13.7109375" style="54" bestFit="1" customWidth="1"/>
    <col min="8" max="8" width="14.28125" style="54" customWidth="1"/>
    <col min="9" max="16384" width="9.140625" style="54" customWidth="1"/>
  </cols>
  <sheetData>
    <row r="1" spans="1:8" ht="15.75">
      <c r="A1" s="33" t="s">
        <v>217</v>
      </c>
      <c r="B1" s="36"/>
      <c r="C1" s="36"/>
      <c r="D1" s="36"/>
      <c r="E1" s="36"/>
      <c r="F1" s="36"/>
      <c r="G1" s="37"/>
      <c r="H1" s="37"/>
    </row>
    <row r="2" spans="1:8" ht="15" customHeight="1">
      <c r="A2" s="190"/>
      <c r="B2" s="190" t="s">
        <v>9</v>
      </c>
      <c r="C2" s="190" t="s">
        <v>53</v>
      </c>
      <c r="D2" s="190"/>
      <c r="E2" s="190" t="s">
        <v>200</v>
      </c>
      <c r="F2" s="190"/>
      <c r="G2" s="203" t="s">
        <v>179</v>
      </c>
      <c r="H2" s="203" t="s">
        <v>171</v>
      </c>
    </row>
    <row r="3" spans="1:8" ht="15">
      <c r="A3" s="190"/>
      <c r="B3" s="190"/>
      <c r="C3" s="190"/>
      <c r="D3" s="190"/>
      <c r="E3" s="190"/>
      <c r="F3" s="190"/>
      <c r="G3" s="203"/>
      <c r="H3" s="203"/>
    </row>
    <row r="4" spans="1:8" ht="15">
      <c r="A4" s="190"/>
      <c r="B4" s="190"/>
      <c r="C4" s="150" t="s">
        <v>34</v>
      </c>
      <c r="D4" s="150" t="s">
        <v>35</v>
      </c>
      <c r="E4" s="150" t="s">
        <v>37</v>
      </c>
      <c r="F4" s="150" t="s">
        <v>36</v>
      </c>
      <c r="G4" s="203"/>
      <c r="H4" s="203"/>
    </row>
    <row r="5" spans="1:13" ht="15">
      <c r="A5" s="157" t="s">
        <v>122</v>
      </c>
      <c r="B5" s="78">
        <v>819936</v>
      </c>
      <c r="C5" s="78">
        <v>380624</v>
      </c>
      <c r="D5" s="78">
        <v>439312</v>
      </c>
      <c r="E5" s="78">
        <v>179863</v>
      </c>
      <c r="F5" s="78">
        <v>640073</v>
      </c>
      <c r="G5" s="78">
        <v>401580</v>
      </c>
      <c r="H5" s="78">
        <v>418356</v>
      </c>
      <c r="L5" s="53"/>
      <c r="M5" s="53"/>
    </row>
    <row r="6" spans="1:14" ht="15">
      <c r="A6" s="158" t="s">
        <v>92</v>
      </c>
      <c r="B6" s="78">
        <v>265530</v>
      </c>
      <c r="C6" s="78">
        <v>132994</v>
      </c>
      <c r="D6" s="78">
        <v>132536</v>
      </c>
      <c r="E6" s="78">
        <v>53039</v>
      </c>
      <c r="F6" s="78">
        <v>212491</v>
      </c>
      <c r="G6" s="78">
        <v>105992</v>
      </c>
      <c r="H6" s="78">
        <v>159538</v>
      </c>
      <c r="I6" s="53"/>
      <c r="L6" s="9"/>
      <c r="M6" s="53"/>
      <c r="N6" s="53"/>
    </row>
    <row r="7" spans="1:14" ht="15">
      <c r="A7" s="158" t="s">
        <v>93</v>
      </c>
      <c r="B7" s="78">
        <v>232098</v>
      </c>
      <c r="C7" s="78">
        <v>92015</v>
      </c>
      <c r="D7" s="78">
        <v>140083</v>
      </c>
      <c r="E7" s="78">
        <v>63918</v>
      </c>
      <c r="F7" s="78">
        <v>168180</v>
      </c>
      <c r="G7" s="78">
        <v>97913</v>
      </c>
      <c r="H7" s="78">
        <v>134186</v>
      </c>
      <c r="L7" s="53"/>
      <c r="M7" s="53"/>
      <c r="N7" s="53"/>
    </row>
    <row r="8" spans="1:14" ht="15">
      <c r="A8" s="158" t="s">
        <v>94</v>
      </c>
      <c r="B8" s="78">
        <v>260505</v>
      </c>
      <c r="C8" s="78">
        <v>116678</v>
      </c>
      <c r="D8" s="78">
        <v>143827</v>
      </c>
      <c r="E8" s="78">
        <v>52687</v>
      </c>
      <c r="F8" s="78">
        <v>207818</v>
      </c>
      <c r="G8" s="78">
        <v>155175</v>
      </c>
      <c r="H8" s="78">
        <v>105330</v>
      </c>
      <c r="L8" s="53"/>
      <c r="M8" s="53"/>
      <c r="N8" s="53"/>
    </row>
    <row r="9" spans="1:14" ht="15">
      <c r="A9" s="158" t="s">
        <v>95</v>
      </c>
      <c r="B9" s="78">
        <v>53867</v>
      </c>
      <c r="C9" s="78">
        <v>36980</v>
      </c>
      <c r="D9" s="78">
        <v>16888</v>
      </c>
      <c r="E9" s="78">
        <v>10013</v>
      </c>
      <c r="F9" s="78">
        <v>43854</v>
      </c>
      <c r="G9" s="78">
        <v>34935</v>
      </c>
      <c r="H9" s="78">
        <v>18932</v>
      </c>
      <c r="L9" s="53"/>
      <c r="M9" s="53"/>
      <c r="N9" s="53"/>
    </row>
    <row r="10" spans="1:14" ht="15">
      <c r="A10" s="158" t="s">
        <v>103</v>
      </c>
      <c r="B10" s="78">
        <v>7936</v>
      </c>
      <c r="C10" s="78">
        <v>1958</v>
      </c>
      <c r="D10" s="78">
        <v>5979</v>
      </c>
      <c r="E10" s="78">
        <v>207</v>
      </c>
      <c r="F10" s="78">
        <v>7730</v>
      </c>
      <c r="G10" s="78">
        <v>7566</v>
      </c>
      <c r="H10" s="78">
        <v>370</v>
      </c>
      <c r="L10" s="53"/>
      <c r="M10" s="53"/>
      <c r="N10" s="53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14" ht="15.75">
      <c r="A12" s="31" t="s">
        <v>218</v>
      </c>
      <c r="B12" s="36"/>
      <c r="C12" s="36"/>
      <c r="D12" s="36"/>
      <c r="E12" s="36"/>
      <c r="F12" s="36"/>
      <c r="G12" s="37"/>
      <c r="H12" s="37"/>
      <c r="N12" s="53"/>
    </row>
    <row r="13" spans="1:8" ht="15" customHeight="1">
      <c r="A13" s="190"/>
      <c r="B13" s="190" t="s">
        <v>9</v>
      </c>
      <c r="C13" s="190" t="s">
        <v>53</v>
      </c>
      <c r="D13" s="190"/>
      <c r="E13" s="190" t="s">
        <v>66</v>
      </c>
      <c r="F13" s="190"/>
      <c r="G13" s="203" t="s">
        <v>179</v>
      </c>
      <c r="H13" s="203" t="s">
        <v>171</v>
      </c>
    </row>
    <row r="14" spans="1:8" ht="15">
      <c r="A14" s="190"/>
      <c r="B14" s="190"/>
      <c r="C14" s="190"/>
      <c r="D14" s="190"/>
      <c r="E14" s="190"/>
      <c r="F14" s="190"/>
      <c r="G14" s="203"/>
      <c r="H14" s="203"/>
    </row>
    <row r="15" spans="1:8" ht="15">
      <c r="A15" s="190"/>
      <c r="B15" s="190"/>
      <c r="C15" s="150" t="s">
        <v>34</v>
      </c>
      <c r="D15" s="150" t="s">
        <v>35</v>
      </c>
      <c r="E15" s="150" t="s">
        <v>37</v>
      </c>
      <c r="F15" s="150" t="s">
        <v>36</v>
      </c>
      <c r="G15" s="203"/>
      <c r="H15" s="203"/>
    </row>
    <row r="16" spans="1:8" ht="15">
      <c r="A16" s="157" t="s">
        <v>122</v>
      </c>
      <c r="B16" s="78">
        <v>819936</v>
      </c>
      <c r="C16" s="78">
        <v>380624</v>
      </c>
      <c r="D16" s="78">
        <v>439312</v>
      </c>
      <c r="E16" s="78">
        <v>179863</v>
      </c>
      <c r="F16" s="78">
        <v>640073</v>
      </c>
      <c r="G16" s="78">
        <v>401580</v>
      </c>
      <c r="H16" s="78">
        <v>418356</v>
      </c>
    </row>
    <row r="17" spans="1:8" ht="15">
      <c r="A17" s="158"/>
      <c r="B17" s="77"/>
      <c r="C17" s="77"/>
      <c r="D17" s="77"/>
      <c r="E17" s="77"/>
      <c r="F17" s="77"/>
      <c r="G17" s="77"/>
      <c r="H17" s="77"/>
    </row>
    <row r="18" spans="1:10" ht="15">
      <c r="A18" s="158" t="s">
        <v>61</v>
      </c>
      <c r="B18" s="78">
        <v>327287</v>
      </c>
      <c r="C18" s="78">
        <v>157994</v>
      </c>
      <c r="D18" s="78">
        <v>169293</v>
      </c>
      <c r="E18" s="78">
        <v>29602</v>
      </c>
      <c r="F18" s="78">
        <v>297685</v>
      </c>
      <c r="G18" s="78">
        <v>197675</v>
      </c>
      <c r="H18" s="78">
        <v>129612</v>
      </c>
      <c r="J18" s="53"/>
    </row>
    <row r="19" spans="1:8" ht="15">
      <c r="A19" s="158" t="s">
        <v>56</v>
      </c>
      <c r="B19" s="78">
        <v>264927</v>
      </c>
      <c r="C19" s="78">
        <v>121261</v>
      </c>
      <c r="D19" s="78">
        <v>143666</v>
      </c>
      <c r="E19" s="78">
        <v>36447</v>
      </c>
      <c r="F19" s="78">
        <v>228480</v>
      </c>
      <c r="G19" s="78">
        <v>144741</v>
      </c>
      <c r="H19" s="78">
        <v>120186</v>
      </c>
    </row>
    <row r="20" spans="1:8" ht="15">
      <c r="A20" s="158" t="s">
        <v>101</v>
      </c>
      <c r="B20" s="78">
        <v>53763</v>
      </c>
      <c r="C20" s="78">
        <v>25084</v>
      </c>
      <c r="D20" s="78">
        <v>28678</v>
      </c>
      <c r="E20" s="78">
        <v>21506</v>
      </c>
      <c r="F20" s="78">
        <v>32257</v>
      </c>
      <c r="G20" s="78">
        <v>15195</v>
      </c>
      <c r="H20" s="78">
        <v>38567</v>
      </c>
    </row>
    <row r="21" spans="1:8" ht="15">
      <c r="A21" s="158" t="s">
        <v>57</v>
      </c>
      <c r="B21" s="78">
        <v>130880</v>
      </c>
      <c r="C21" s="78">
        <v>56367</v>
      </c>
      <c r="D21" s="78">
        <v>74513</v>
      </c>
      <c r="E21" s="78">
        <v>57468</v>
      </c>
      <c r="F21" s="78">
        <v>73411</v>
      </c>
      <c r="G21" s="78">
        <v>41968</v>
      </c>
      <c r="H21" s="78">
        <v>88912</v>
      </c>
    </row>
    <row r="22" spans="1:8" ht="15">
      <c r="A22" s="158" t="s">
        <v>102</v>
      </c>
      <c r="B22" s="78">
        <v>43080</v>
      </c>
      <c r="C22" s="78">
        <v>19917</v>
      </c>
      <c r="D22" s="78">
        <v>23162</v>
      </c>
      <c r="E22" s="78">
        <v>34840</v>
      </c>
      <c r="F22" s="78">
        <v>8239</v>
      </c>
      <c r="G22" s="78">
        <v>2000</v>
      </c>
      <c r="H22" s="78">
        <v>41080</v>
      </c>
    </row>
    <row r="23" spans="1:8" ht="15">
      <c r="A23" s="1"/>
      <c r="B23" s="1"/>
      <c r="C23" s="1"/>
      <c r="D23" s="1"/>
      <c r="E23" s="1"/>
      <c r="F23" s="1"/>
      <c r="G23" s="1"/>
      <c r="H23" s="1"/>
    </row>
    <row r="25" ht="15">
      <c r="E25" s="22"/>
    </row>
    <row r="26" spans="2:8" ht="15">
      <c r="B26" s="53"/>
      <c r="C26" s="53"/>
      <c r="D26" s="53"/>
      <c r="E26" s="53"/>
      <c r="F26" s="53"/>
      <c r="G26" s="53"/>
      <c r="H26" s="53"/>
    </row>
    <row r="28" spans="2:13" ht="15">
      <c r="B28" s="53"/>
      <c r="C28" s="53"/>
      <c r="D28" s="53"/>
      <c r="E28" s="53"/>
      <c r="F28" s="53"/>
      <c r="G28" s="53"/>
      <c r="H28" s="53"/>
      <c r="M28" s="53"/>
    </row>
    <row r="29" spans="2:13" ht="15">
      <c r="B29" s="53"/>
      <c r="C29" s="53"/>
      <c r="D29" s="53"/>
      <c r="E29" s="53"/>
      <c r="F29" s="53"/>
      <c r="G29" s="53"/>
      <c r="H29" s="53"/>
      <c r="M29" s="53"/>
    </row>
    <row r="30" spans="2:13" ht="15">
      <c r="B30" s="53"/>
      <c r="C30" s="53"/>
      <c r="D30" s="53"/>
      <c r="E30" s="53"/>
      <c r="F30" s="53"/>
      <c r="G30" s="53"/>
      <c r="H30" s="53"/>
      <c r="M30" s="53"/>
    </row>
    <row r="31" spans="2:13" ht="15">
      <c r="B31" s="53"/>
      <c r="C31" s="53"/>
      <c r="D31" s="53"/>
      <c r="E31" s="53"/>
      <c r="F31" s="53"/>
      <c r="G31" s="53"/>
      <c r="H31" s="53"/>
      <c r="M31" s="53"/>
    </row>
    <row r="32" spans="2:13" ht="15">
      <c r="B32" s="53"/>
      <c r="C32" s="53"/>
      <c r="D32" s="53"/>
      <c r="E32" s="53"/>
      <c r="F32" s="53"/>
      <c r="G32" s="53"/>
      <c r="H32" s="53"/>
      <c r="M32" s="53"/>
    </row>
    <row r="33" spans="5:6" ht="15">
      <c r="E33" s="53"/>
      <c r="F33" s="53"/>
    </row>
    <row r="34" ht="15">
      <c r="M34" s="53"/>
    </row>
    <row r="36" ht="15">
      <c r="H36" s="53"/>
    </row>
  </sheetData>
  <sheetProtection/>
  <mergeCells count="12">
    <mergeCell ref="H2:H4"/>
    <mergeCell ref="B13:B15"/>
    <mergeCell ref="C13:D14"/>
    <mergeCell ref="E13:F14"/>
    <mergeCell ref="G13:G15"/>
    <mergeCell ref="H13:H15"/>
    <mergeCell ref="A2:A4"/>
    <mergeCell ref="B2:B4"/>
    <mergeCell ref="C2:D3"/>
    <mergeCell ref="E2:F3"/>
    <mergeCell ref="A13:A15"/>
    <mergeCell ref="G2:G4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K24"/>
  <sheetViews>
    <sheetView zoomScaleSheetLayoutView="100" zoomScalePageLayoutView="0" workbookViewId="0" topLeftCell="A1">
      <selection activeCell="A16" sqref="A16:H24"/>
    </sheetView>
  </sheetViews>
  <sheetFormatPr defaultColWidth="9.140625" defaultRowHeight="15"/>
  <cols>
    <col min="1" max="1" width="44.57421875" style="54" customWidth="1"/>
    <col min="2" max="2" width="12.28125" style="54" customWidth="1"/>
    <col min="3" max="6" width="9.00390625" style="54" bestFit="1" customWidth="1"/>
    <col min="7" max="7" width="14.140625" style="54" customWidth="1"/>
    <col min="8" max="8" width="15.28125" style="54" customWidth="1"/>
    <col min="9" max="9" width="16.140625" style="54" customWidth="1"/>
    <col min="10" max="16384" width="9.140625" style="54" customWidth="1"/>
  </cols>
  <sheetData>
    <row r="1" spans="1:9" ht="15">
      <c r="A1" s="159" t="s">
        <v>219</v>
      </c>
      <c r="B1" s="115"/>
      <c r="C1" s="115"/>
      <c r="D1" s="115"/>
      <c r="E1" s="115"/>
      <c r="F1" s="115"/>
      <c r="G1" s="115"/>
      <c r="H1" s="115"/>
      <c r="I1" s="91"/>
    </row>
    <row r="2" spans="1:9" ht="15" customHeight="1">
      <c r="A2" s="190"/>
      <c r="B2" s="190" t="s">
        <v>9</v>
      </c>
      <c r="C2" s="190" t="s">
        <v>53</v>
      </c>
      <c r="D2" s="190"/>
      <c r="E2" s="190" t="s">
        <v>66</v>
      </c>
      <c r="F2" s="190"/>
      <c r="G2" s="203" t="s">
        <v>179</v>
      </c>
      <c r="H2" s="203" t="s">
        <v>171</v>
      </c>
      <c r="I2" s="203" t="s">
        <v>196</v>
      </c>
    </row>
    <row r="3" spans="1:9" ht="15">
      <c r="A3" s="190"/>
      <c r="B3" s="190"/>
      <c r="C3" s="190"/>
      <c r="D3" s="190"/>
      <c r="E3" s="190"/>
      <c r="F3" s="190"/>
      <c r="G3" s="203"/>
      <c r="H3" s="203"/>
      <c r="I3" s="203"/>
    </row>
    <row r="4" spans="1:9" ht="15">
      <c r="A4" s="190"/>
      <c r="B4" s="190"/>
      <c r="C4" s="150" t="s">
        <v>34</v>
      </c>
      <c r="D4" s="150" t="s">
        <v>35</v>
      </c>
      <c r="E4" s="150" t="s">
        <v>37</v>
      </c>
      <c r="F4" s="150" t="s">
        <v>36</v>
      </c>
      <c r="G4" s="203"/>
      <c r="H4" s="203"/>
      <c r="I4" s="203"/>
    </row>
    <row r="5" spans="1:10" ht="15">
      <c r="A5" s="157" t="s">
        <v>146</v>
      </c>
      <c r="B5" s="77">
        <v>769000</v>
      </c>
      <c r="C5" s="77">
        <v>355789</v>
      </c>
      <c r="D5" s="77">
        <v>413211</v>
      </c>
      <c r="E5" s="77">
        <v>164174</v>
      </c>
      <c r="F5" s="77">
        <v>604826</v>
      </c>
      <c r="G5" s="77">
        <v>382864</v>
      </c>
      <c r="H5" s="77">
        <v>386136</v>
      </c>
      <c r="I5" s="150"/>
      <c r="J5" s="53"/>
    </row>
    <row r="6" spans="1:9" ht="31.5" customHeight="1">
      <c r="A6" s="160" t="s">
        <v>104</v>
      </c>
      <c r="B6" s="77">
        <v>142043</v>
      </c>
      <c r="C6" s="77">
        <v>64746</v>
      </c>
      <c r="D6" s="77">
        <v>77297</v>
      </c>
      <c r="E6" s="77">
        <v>37046</v>
      </c>
      <c r="F6" s="77">
        <v>104996</v>
      </c>
      <c r="G6" s="77">
        <v>73441</v>
      </c>
      <c r="H6" s="77">
        <v>68601</v>
      </c>
      <c r="I6" s="92">
        <v>158432</v>
      </c>
    </row>
    <row r="7" spans="1:9" ht="30.75" customHeight="1">
      <c r="A7" s="160" t="s">
        <v>105</v>
      </c>
      <c r="B7" s="77">
        <v>12501</v>
      </c>
      <c r="C7" s="77">
        <v>3922</v>
      </c>
      <c r="D7" s="77">
        <v>8580</v>
      </c>
      <c r="E7" s="77">
        <v>386</v>
      </c>
      <c r="F7" s="77">
        <v>12115</v>
      </c>
      <c r="G7" s="77">
        <v>6639</v>
      </c>
      <c r="H7" s="77">
        <v>5863</v>
      </c>
      <c r="I7" s="92">
        <v>43004</v>
      </c>
    </row>
    <row r="8" spans="1:9" ht="31.5" customHeight="1">
      <c r="A8" s="160" t="s">
        <v>106</v>
      </c>
      <c r="B8" s="77">
        <v>276282</v>
      </c>
      <c r="C8" s="77">
        <v>129245</v>
      </c>
      <c r="D8" s="77">
        <v>147037</v>
      </c>
      <c r="E8" s="77">
        <v>61534</v>
      </c>
      <c r="F8" s="77">
        <v>214748</v>
      </c>
      <c r="G8" s="77">
        <v>129585</v>
      </c>
      <c r="H8" s="77">
        <v>146698</v>
      </c>
      <c r="I8" s="92">
        <v>361922</v>
      </c>
    </row>
    <row r="9" spans="1:10" ht="30">
      <c r="A9" s="160" t="s">
        <v>90</v>
      </c>
      <c r="B9" s="77">
        <v>45552</v>
      </c>
      <c r="C9" s="77">
        <v>24323</v>
      </c>
      <c r="D9" s="77">
        <v>21229</v>
      </c>
      <c r="E9" s="77">
        <v>6401</v>
      </c>
      <c r="F9" s="77">
        <v>39150</v>
      </c>
      <c r="G9" s="77">
        <v>30850</v>
      </c>
      <c r="H9" s="77">
        <v>14702</v>
      </c>
      <c r="I9" s="92">
        <v>98405</v>
      </c>
      <c r="J9" s="53"/>
    </row>
    <row r="10" spans="1:9" ht="32.25" customHeight="1">
      <c r="A10" s="160" t="s">
        <v>107</v>
      </c>
      <c r="B10" s="77">
        <v>254450</v>
      </c>
      <c r="C10" s="77">
        <v>116664</v>
      </c>
      <c r="D10" s="77">
        <v>137786</v>
      </c>
      <c r="E10" s="77">
        <v>36270</v>
      </c>
      <c r="F10" s="77">
        <v>218180</v>
      </c>
      <c r="G10" s="77">
        <v>137553</v>
      </c>
      <c r="H10" s="77">
        <v>116897</v>
      </c>
      <c r="I10" s="92">
        <v>501293</v>
      </c>
    </row>
    <row r="11" spans="1:9" ht="31.5" customHeight="1">
      <c r="A11" s="160" t="s">
        <v>91</v>
      </c>
      <c r="B11" s="77">
        <v>28072</v>
      </c>
      <c r="C11" s="77">
        <v>14475</v>
      </c>
      <c r="D11" s="77">
        <v>13598</v>
      </c>
      <c r="E11" s="77">
        <v>17863</v>
      </c>
      <c r="F11" s="77">
        <v>10210</v>
      </c>
      <c r="G11" s="77">
        <v>2134</v>
      </c>
      <c r="H11" s="77">
        <v>25938</v>
      </c>
      <c r="I11" s="92">
        <v>74201</v>
      </c>
    </row>
    <row r="12" spans="1:9" ht="30">
      <c r="A12" s="160" t="s">
        <v>108</v>
      </c>
      <c r="B12" s="77">
        <v>10100</v>
      </c>
      <c r="C12" s="77">
        <v>2415</v>
      </c>
      <c r="D12" s="77">
        <v>7684</v>
      </c>
      <c r="E12" s="77">
        <v>4674</v>
      </c>
      <c r="F12" s="77">
        <v>5425</v>
      </c>
      <c r="G12" s="77">
        <v>2662</v>
      </c>
      <c r="H12" s="77">
        <v>7437</v>
      </c>
      <c r="I12" s="92">
        <v>65760</v>
      </c>
    </row>
    <row r="13" spans="1:9" ht="15.75" customHeight="1">
      <c r="A13" s="38"/>
      <c r="B13" s="75"/>
      <c r="C13" s="38"/>
      <c r="D13" s="38"/>
      <c r="E13" s="38"/>
      <c r="F13" s="38"/>
      <c r="G13" s="38"/>
      <c r="H13" s="38"/>
      <c r="I13" s="38"/>
    </row>
    <row r="14" spans="1:8" ht="15.75" customHeight="1">
      <c r="A14" s="215"/>
      <c r="B14" s="216"/>
      <c r="C14" s="216"/>
      <c r="D14" s="216"/>
      <c r="E14" s="216"/>
      <c r="F14" s="216"/>
      <c r="G14" s="216"/>
      <c r="H14" s="216"/>
    </row>
    <row r="15" spans="1:8" ht="15">
      <c r="A15" s="24" t="s">
        <v>220</v>
      </c>
      <c r="B15" s="36"/>
      <c r="C15" s="36"/>
      <c r="D15" s="36"/>
      <c r="E15" s="36"/>
      <c r="F15" s="36"/>
      <c r="G15" s="36"/>
      <c r="H15" s="36"/>
    </row>
    <row r="16" spans="1:11" ht="15">
      <c r="A16" s="190"/>
      <c r="B16" s="190" t="s">
        <v>9</v>
      </c>
      <c r="C16" s="190" t="s">
        <v>53</v>
      </c>
      <c r="D16" s="190"/>
      <c r="E16" s="190" t="s">
        <v>66</v>
      </c>
      <c r="F16" s="190"/>
      <c r="G16" s="203" t="s">
        <v>179</v>
      </c>
      <c r="H16" s="203" t="s">
        <v>171</v>
      </c>
      <c r="K16" s="53"/>
    </row>
    <row r="17" spans="1:11" ht="15">
      <c r="A17" s="190"/>
      <c r="B17" s="190"/>
      <c r="C17" s="190"/>
      <c r="D17" s="190"/>
      <c r="E17" s="190"/>
      <c r="F17" s="190"/>
      <c r="G17" s="203"/>
      <c r="H17" s="203"/>
      <c r="K17" s="53"/>
    </row>
    <row r="18" spans="1:11" ht="15">
      <c r="A18" s="190"/>
      <c r="B18" s="190"/>
      <c r="C18" s="150" t="s">
        <v>34</v>
      </c>
      <c r="D18" s="150" t="s">
        <v>35</v>
      </c>
      <c r="E18" s="150" t="s">
        <v>37</v>
      </c>
      <c r="F18" s="150" t="s">
        <v>36</v>
      </c>
      <c r="G18" s="203"/>
      <c r="H18" s="203"/>
      <c r="K18" s="53"/>
    </row>
    <row r="19" spans="1:11" ht="15">
      <c r="A19" s="161" t="s">
        <v>122</v>
      </c>
      <c r="B19" s="78">
        <v>794283</v>
      </c>
      <c r="C19" s="78">
        <v>370380</v>
      </c>
      <c r="D19" s="78">
        <v>423902</v>
      </c>
      <c r="E19" s="78">
        <v>176557</v>
      </c>
      <c r="F19" s="78">
        <v>617726</v>
      </c>
      <c r="G19" s="78">
        <v>388824</v>
      </c>
      <c r="H19" s="78">
        <v>405459</v>
      </c>
      <c r="K19" s="53"/>
    </row>
    <row r="20" spans="1:11" ht="15">
      <c r="A20" s="91" t="s">
        <v>147</v>
      </c>
      <c r="B20" s="78">
        <v>391302</v>
      </c>
      <c r="C20" s="78">
        <v>203322</v>
      </c>
      <c r="D20" s="78">
        <v>187980</v>
      </c>
      <c r="E20" s="78">
        <v>55159</v>
      </c>
      <c r="F20" s="78">
        <v>336144</v>
      </c>
      <c r="G20" s="78">
        <v>200245</v>
      </c>
      <c r="H20" s="78">
        <v>191057</v>
      </c>
      <c r="K20" s="53"/>
    </row>
    <row r="21" spans="1:11" ht="15">
      <c r="A21" s="91" t="s">
        <v>148</v>
      </c>
      <c r="B21" s="78">
        <v>180119</v>
      </c>
      <c r="C21" s="78">
        <v>77614</v>
      </c>
      <c r="D21" s="78">
        <v>102505</v>
      </c>
      <c r="E21" s="78">
        <v>30215</v>
      </c>
      <c r="F21" s="78">
        <v>149904</v>
      </c>
      <c r="G21" s="78">
        <v>97775</v>
      </c>
      <c r="H21" s="78">
        <v>82345</v>
      </c>
      <c r="K21" s="53"/>
    </row>
    <row r="22" spans="1:11" ht="15">
      <c r="A22" s="91" t="s">
        <v>149</v>
      </c>
      <c r="B22" s="78">
        <v>60807</v>
      </c>
      <c r="C22" s="78">
        <v>25856</v>
      </c>
      <c r="D22" s="78">
        <v>34951</v>
      </c>
      <c r="E22" s="78">
        <v>19719</v>
      </c>
      <c r="F22" s="78">
        <v>41088</v>
      </c>
      <c r="G22" s="78">
        <v>31611</v>
      </c>
      <c r="H22" s="78">
        <v>29196</v>
      </c>
      <c r="K22" s="53"/>
    </row>
    <row r="23" spans="1:8" ht="15">
      <c r="A23" s="91" t="s">
        <v>150</v>
      </c>
      <c r="B23" s="78">
        <v>78847</v>
      </c>
      <c r="C23" s="78">
        <v>33564</v>
      </c>
      <c r="D23" s="78">
        <v>45283</v>
      </c>
      <c r="E23" s="78">
        <v>34995</v>
      </c>
      <c r="F23" s="78">
        <v>43852</v>
      </c>
      <c r="G23" s="78">
        <v>28924</v>
      </c>
      <c r="H23" s="78">
        <v>49923</v>
      </c>
    </row>
    <row r="24" spans="1:11" ht="15">
      <c r="A24" s="91" t="s">
        <v>151</v>
      </c>
      <c r="B24" s="78">
        <v>83208</v>
      </c>
      <c r="C24" s="78">
        <v>30024</v>
      </c>
      <c r="D24" s="78">
        <v>53184</v>
      </c>
      <c r="E24" s="78">
        <v>36470</v>
      </c>
      <c r="F24" s="78">
        <v>46738</v>
      </c>
      <c r="G24" s="78">
        <v>30270</v>
      </c>
      <c r="H24" s="78">
        <v>52938</v>
      </c>
      <c r="K24" s="53"/>
    </row>
  </sheetData>
  <sheetProtection/>
  <mergeCells count="14">
    <mergeCell ref="I2:I4"/>
    <mergeCell ref="A14:H14"/>
    <mergeCell ref="B2:B4"/>
    <mergeCell ref="C2:D3"/>
    <mergeCell ref="E2:F3"/>
    <mergeCell ref="G2:G4"/>
    <mergeCell ref="H2:H4"/>
    <mergeCell ref="A2:A4"/>
    <mergeCell ref="B16:B18"/>
    <mergeCell ref="C16:D17"/>
    <mergeCell ref="E16:F17"/>
    <mergeCell ref="G16:G18"/>
    <mergeCell ref="H16:H18"/>
    <mergeCell ref="A16:A18"/>
  </mergeCells>
  <printOptions/>
  <pageMargins left="0.7" right="0.7" top="0.75" bottom="0.75" header="0.3" footer="0.3"/>
  <pageSetup horizontalDpi="600" verticalDpi="600" orientation="landscape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H27"/>
  <sheetViews>
    <sheetView zoomScaleSheetLayoutView="100" zoomScalePageLayoutView="0" workbookViewId="0" topLeftCell="A1">
      <selection activeCell="I33" sqref="I33"/>
    </sheetView>
  </sheetViews>
  <sheetFormatPr defaultColWidth="9.140625" defaultRowHeight="15"/>
  <cols>
    <col min="1" max="1" width="25.57421875" style="54" customWidth="1"/>
    <col min="2" max="2" width="12.57421875" style="54" customWidth="1"/>
    <col min="3" max="6" width="13.7109375" style="54" bestFit="1" customWidth="1"/>
    <col min="7" max="16384" width="9.140625" style="54" customWidth="1"/>
  </cols>
  <sheetData>
    <row r="1" ht="15.75">
      <c r="A1" s="35" t="s">
        <v>221</v>
      </c>
    </row>
    <row r="2" spans="1:6" ht="15">
      <c r="A2" s="204" t="s">
        <v>121</v>
      </c>
      <c r="B2" s="162"/>
      <c r="C2" s="204" t="s">
        <v>53</v>
      </c>
      <c r="D2" s="204"/>
      <c r="E2" s="204" t="s">
        <v>175</v>
      </c>
      <c r="F2" s="204"/>
    </row>
    <row r="3" spans="1:6" ht="15">
      <c r="A3" s="204"/>
      <c r="B3" s="162" t="s">
        <v>9</v>
      </c>
      <c r="C3" s="162" t="s">
        <v>34</v>
      </c>
      <c r="D3" s="162" t="s">
        <v>35</v>
      </c>
      <c r="E3" s="162" t="s">
        <v>37</v>
      </c>
      <c r="F3" s="162" t="s">
        <v>36</v>
      </c>
    </row>
    <row r="4" spans="1:6" s="5" customFormat="1" ht="15">
      <c r="A4" s="106" t="s">
        <v>9</v>
      </c>
      <c r="B4" s="88">
        <v>1251338</v>
      </c>
      <c r="C4" s="88">
        <v>665458</v>
      </c>
      <c r="D4" s="88">
        <v>585881</v>
      </c>
      <c r="E4" s="88">
        <v>99615</v>
      </c>
      <c r="F4" s="88">
        <v>1151723</v>
      </c>
    </row>
    <row r="5" spans="1:8" ht="15">
      <c r="A5" s="91" t="s">
        <v>92</v>
      </c>
      <c r="B5" s="116">
        <v>295426</v>
      </c>
      <c r="C5" s="116">
        <v>171914</v>
      </c>
      <c r="D5" s="116">
        <v>123512</v>
      </c>
      <c r="E5" s="116">
        <v>19380</v>
      </c>
      <c r="F5" s="116">
        <v>276046</v>
      </c>
      <c r="H5" s="53"/>
    </row>
    <row r="6" spans="1:7" ht="15">
      <c r="A6" s="91" t="s">
        <v>93</v>
      </c>
      <c r="B6" s="116">
        <v>376598</v>
      </c>
      <c r="C6" s="116">
        <v>204559</v>
      </c>
      <c r="D6" s="116">
        <v>172039</v>
      </c>
      <c r="E6" s="116">
        <v>37493</v>
      </c>
      <c r="F6" s="116">
        <v>339105</v>
      </c>
      <c r="G6" s="53"/>
    </row>
    <row r="7" spans="1:7" ht="15">
      <c r="A7" s="91" t="s">
        <v>94</v>
      </c>
      <c r="B7" s="116">
        <v>482608</v>
      </c>
      <c r="C7" s="116">
        <v>227367</v>
      </c>
      <c r="D7" s="116">
        <v>255240</v>
      </c>
      <c r="E7" s="116">
        <v>37976</v>
      </c>
      <c r="F7" s="116">
        <v>444631</v>
      </c>
      <c r="G7" s="53"/>
    </row>
    <row r="8" spans="1:7" ht="15">
      <c r="A8" s="91" t="s">
        <v>95</v>
      </c>
      <c r="B8" s="116">
        <v>77367</v>
      </c>
      <c r="C8" s="116">
        <v>49869</v>
      </c>
      <c r="D8" s="116">
        <v>27497</v>
      </c>
      <c r="E8" s="116">
        <v>4170</v>
      </c>
      <c r="F8" s="116">
        <v>73196</v>
      </c>
      <c r="G8" s="53"/>
    </row>
    <row r="9" spans="1:7" ht="15">
      <c r="A9" s="91" t="s">
        <v>103</v>
      </c>
      <c r="B9" s="116">
        <v>19341</v>
      </c>
      <c r="C9" s="116">
        <v>11748</v>
      </c>
      <c r="D9" s="116">
        <v>7592</v>
      </c>
      <c r="E9" s="116">
        <v>596</v>
      </c>
      <c r="F9" s="116">
        <v>18745</v>
      </c>
      <c r="G9" s="53"/>
    </row>
    <row r="10" spans="1:6" ht="7.5" customHeight="1">
      <c r="A10" s="23"/>
      <c r="B10" s="23"/>
      <c r="C10" s="23"/>
      <c r="D10" s="23"/>
      <c r="E10" s="23"/>
      <c r="F10" s="23"/>
    </row>
    <row r="17" spans="2:4" ht="15">
      <c r="B17" s="53"/>
      <c r="C17" s="53"/>
      <c r="D17" s="53"/>
    </row>
    <row r="18" spans="3:4" ht="15">
      <c r="C18" s="53"/>
      <c r="D18" s="53"/>
    </row>
    <row r="19" spans="2:4" ht="15">
      <c r="B19" s="53"/>
      <c r="C19" s="53"/>
      <c r="D19" s="53"/>
    </row>
    <row r="21" spans="2:4" ht="15">
      <c r="B21" s="53"/>
      <c r="C21" s="53"/>
      <c r="D21" s="53"/>
    </row>
    <row r="22" spans="2:4" ht="15">
      <c r="B22" s="53"/>
      <c r="C22" s="53"/>
      <c r="D22" s="53"/>
    </row>
    <row r="23" spans="2:4" ht="15">
      <c r="B23" s="53"/>
      <c r="C23" s="53"/>
      <c r="D23" s="53"/>
    </row>
    <row r="24" spans="2:4" ht="15">
      <c r="B24" s="53"/>
      <c r="C24" s="53"/>
      <c r="D24" s="53"/>
    </row>
    <row r="25" ht="15">
      <c r="D25" s="53"/>
    </row>
    <row r="27" spans="2:4" ht="15">
      <c r="B27" s="53"/>
      <c r="C27" s="53"/>
      <c r="D27" s="53"/>
    </row>
  </sheetData>
  <sheetProtection/>
  <mergeCells count="3">
    <mergeCell ref="C2:D2"/>
    <mergeCell ref="E2:F2"/>
    <mergeCell ref="A2:A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5.8515625" style="36" customWidth="1"/>
    <col min="2" max="2" width="15.140625" style="36" customWidth="1"/>
    <col min="3" max="6" width="12.28125" style="36" customWidth="1"/>
    <col min="7" max="7" width="13.7109375" style="36" customWidth="1"/>
    <col min="8" max="8" width="15.8515625" style="36" customWidth="1"/>
    <col min="9" max="9" width="12.28125" style="36" customWidth="1"/>
    <col min="10" max="10" width="10.57421875" style="36" bestFit="1" customWidth="1"/>
    <col min="11" max="11" width="14.140625" style="36" customWidth="1"/>
    <col min="12" max="12" width="10.57421875" style="36" bestFit="1" customWidth="1"/>
    <col min="13" max="16384" width="9.140625" style="36" customWidth="1"/>
  </cols>
  <sheetData>
    <row r="1" s="54" customFormat="1" ht="15">
      <c r="A1" s="15" t="s">
        <v>201</v>
      </c>
    </row>
    <row r="2" spans="1:8" s="54" customFormat="1" ht="15">
      <c r="A2" s="165"/>
      <c r="B2" s="168" t="s">
        <v>96</v>
      </c>
      <c r="C2" s="169" t="s">
        <v>53</v>
      </c>
      <c r="D2" s="169"/>
      <c r="E2" s="169" t="s">
        <v>198</v>
      </c>
      <c r="F2" s="169"/>
      <c r="G2" s="166" t="s">
        <v>163</v>
      </c>
      <c r="H2" s="167" t="s">
        <v>171</v>
      </c>
    </row>
    <row r="3" spans="1:8" s="54" customFormat="1" ht="15">
      <c r="A3" s="165"/>
      <c r="B3" s="168"/>
      <c r="C3" s="169" t="s">
        <v>97</v>
      </c>
      <c r="D3" s="169" t="s">
        <v>98</v>
      </c>
      <c r="E3" s="169" t="s">
        <v>99</v>
      </c>
      <c r="F3" s="169" t="s">
        <v>100</v>
      </c>
      <c r="G3" s="166"/>
      <c r="H3" s="167"/>
    </row>
    <row r="4" spans="1:9" s="54" customFormat="1" ht="24.75" customHeight="1">
      <c r="A4" s="165"/>
      <c r="B4" s="168"/>
      <c r="C4" s="169"/>
      <c r="D4" s="169"/>
      <c r="E4" s="169"/>
      <c r="F4" s="169"/>
      <c r="G4" s="166"/>
      <c r="H4" s="167"/>
      <c r="I4" s="36"/>
    </row>
    <row r="5" spans="1:12" s="54" customFormat="1" ht="15">
      <c r="A5" s="76" t="s">
        <v>123</v>
      </c>
      <c r="B5" s="77">
        <f aca="true" t="shared" si="0" ref="B5:H5">SUM(B6,B9)</f>
        <v>8000781</v>
      </c>
      <c r="C5" s="77">
        <f t="shared" si="0"/>
        <v>3772820</v>
      </c>
      <c r="D5" s="77">
        <f t="shared" si="0"/>
        <v>4227961</v>
      </c>
      <c r="E5" s="77">
        <f t="shared" si="0"/>
        <v>1525405</v>
      </c>
      <c r="F5" s="77">
        <f t="shared" si="0"/>
        <v>6475375</v>
      </c>
      <c r="G5" s="77">
        <f t="shared" si="0"/>
        <v>2958032</v>
      </c>
      <c r="H5" s="77">
        <f t="shared" si="0"/>
        <v>5042748</v>
      </c>
      <c r="I5" s="50"/>
      <c r="J5" s="56"/>
      <c r="K5" s="56"/>
      <c r="L5" s="48"/>
    </row>
    <row r="6" spans="1:9" s="54" customFormat="1" ht="15">
      <c r="A6" s="76" t="s">
        <v>11</v>
      </c>
      <c r="B6" s="77">
        <f aca="true" t="shared" si="1" ref="B6:H6">SUM(B7:B8)</f>
        <v>4531190</v>
      </c>
      <c r="C6" s="77">
        <f t="shared" si="1"/>
        <v>2476005</v>
      </c>
      <c r="D6" s="77">
        <f t="shared" si="1"/>
        <v>2055185</v>
      </c>
      <c r="E6" s="77">
        <f t="shared" si="1"/>
        <v>1037215</v>
      </c>
      <c r="F6" s="77">
        <f t="shared" si="1"/>
        <v>3493974</v>
      </c>
      <c r="G6" s="77">
        <f t="shared" si="1"/>
        <v>1582801</v>
      </c>
      <c r="H6" s="77">
        <f t="shared" si="1"/>
        <v>2948388</v>
      </c>
      <c r="I6" s="36"/>
    </row>
    <row r="7" spans="1:9" s="54" customFormat="1" ht="15">
      <c r="A7" s="76" t="s">
        <v>124</v>
      </c>
      <c r="B7" s="78">
        <v>3711254</v>
      </c>
      <c r="C7" s="78">
        <v>2095381</v>
      </c>
      <c r="D7" s="78">
        <v>1615873</v>
      </c>
      <c r="E7" s="78">
        <v>857352</v>
      </c>
      <c r="F7" s="78">
        <v>2853901</v>
      </c>
      <c r="G7" s="78">
        <v>1181221</v>
      </c>
      <c r="H7" s="78">
        <v>2530032</v>
      </c>
      <c r="I7" s="29"/>
    </row>
    <row r="8" spans="1:10" s="54" customFormat="1" ht="15">
      <c r="A8" s="76" t="s">
        <v>125</v>
      </c>
      <c r="B8" s="78">
        <v>819936</v>
      </c>
      <c r="C8" s="78">
        <v>380624</v>
      </c>
      <c r="D8" s="78">
        <v>439312</v>
      </c>
      <c r="E8" s="78">
        <v>179863</v>
      </c>
      <c r="F8" s="78">
        <v>640073</v>
      </c>
      <c r="G8" s="78">
        <v>401580</v>
      </c>
      <c r="H8" s="78">
        <v>418356</v>
      </c>
      <c r="I8" s="50"/>
      <c r="J8" s="9"/>
    </row>
    <row r="9" spans="1:10" s="54" customFormat="1" ht="15">
      <c r="A9" s="76" t="s">
        <v>14</v>
      </c>
      <c r="B9" s="78">
        <v>3469591</v>
      </c>
      <c r="C9" s="78">
        <v>1296815</v>
      </c>
      <c r="D9" s="78">
        <v>2172776</v>
      </c>
      <c r="E9" s="78">
        <v>488190</v>
      </c>
      <c r="F9" s="78">
        <v>2981401</v>
      </c>
      <c r="G9" s="78">
        <v>1375231</v>
      </c>
      <c r="H9" s="78">
        <v>2094360</v>
      </c>
      <c r="I9" s="50"/>
      <c r="J9" s="48"/>
    </row>
    <row r="10" spans="1:10" s="54" customFormat="1" ht="15">
      <c r="A10" s="79"/>
      <c r="B10" s="79"/>
      <c r="C10" s="79"/>
      <c r="D10" s="79"/>
      <c r="E10" s="79"/>
      <c r="F10" s="79"/>
      <c r="G10" s="79"/>
      <c r="H10" s="79"/>
      <c r="I10" s="41"/>
      <c r="J10" s="48"/>
    </row>
    <row r="11" spans="1:10" s="54" customFormat="1" ht="15">
      <c r="A11" s="76" t="s">
        <v>126</v>
      </c>
      <c r="B11" s="78">
        <f aca="true" t="shared" si="2" ref="B11:H11">SUM(B12:B14)</f>
        <v>3446057</v>
      </c>
      <c r="C11" s="78">
        <f t="shared" si="2"/>
        <v>1560208</v>
      </c>
      <c r="D11" s="78">
        <f t="shared" si="2"/>
        <v>1885849</v>
      </c>
      <c r="E11" s="78">
        <f t="shared" si="2"/>
        <v>430150</v>
      </c>
      <c r="F11" s="78">
        <f t="shared" si="2"/>
        <v>3015907</v>
      </c>
      <c r="G11" s="78">
        <f t="shared" si="2"/>
        <v>1766108</v>
      </c>
      <c r="H11" s="78">
        <f t="shared" si="2"/>
        <v>1679949</v>
      </c>
      <c r="I11" s="36"/>
      <c r="J11" s="48"/>
    </row>
    <row r="12" spans="1:9" s="54" customFormat="1" ht="15">
      <c r="A12" s="76" t="s">
        <v>125</v>
      </c>
      <c r="B12" s="78">
        <v>819936</v>
      </c>
      <c r="C12" s="78">
        <v>380624</v>
      </c>
      <c r="D12" s="78">
        <v>439312</v>
      </c>
      <c r="E12" s="78">
        <v>179863</v>
      </c>
      <c r="F12" s="78">
        <v>640073</v>
      </c>
      <c r="G12" s="78">
        <v>401580</v>
      </c>
      <c r="H12" s="78">
        <v>418356</v>
      </c>
      <c r="I12" s="163"/>
    </row>
    <row r="13" spans="1:8" s="54" customFormat="1" ht="15">
      <c r="A13" s="76" t="s">
        <v>127</v>
      </c>
      <c r="B13" s="78">
        <v>1251338</v>
      </c>
      <c r="C13" s="78">
        <v>665458</v>
      </c>
      <c r="D13" s="78">
        <v>585881</v>
      </c>
      <c r="E13" s="78">
        <v>99615</v>
      </c>
      <c r="F13" s="78">
        <v>1151723</v>
      </c>
      <c r="G13" s="78">
        <v>598472</v>
      </c>
      <c r="H13" s="78">
        <v>652866</v>
      </c>
    </row>
    <row r="14" spans="1:8" s="54" customFormat="1" ht="15">
      <c r="A14" s="76" t="s">
        <v>128</v>
      </c>
      <c r="B14" s="78">
        <v>1374783</v>
      </c>
      <c r="C14" s="78">
        <v>514126</v>
      </c>
      <c r="D14" s="78">
        <v>860656</v>
      </c>
      <c r="E14" s="78">
        <v>150672</v>
      </c>
      <c r="F14" s="78">
        <v>1224111</v>
      </c>
      <c r="G14" s="78">
        <v>766056</v>
      </c>
      <c r="H14" s="78">
        <v>608727</v>
      </c>
    </row>
    <row r="15" spans="1:13" s="54" customFormat="1" ht="15" customHeight="1">
      <c r="A15" s="79"/>
      <c r="B15" s="79"/>
      <c r="C15" s="79"/>
      <c r="D15" s="79"/>
      <c r="E15" s="79"/>
      <c r="F15" s="79"/>
      <c r="G15" s="79"/>
      <c r="H15" s="79"/>
      <c r="M15" s="48"/>
    </row>
    <row r="16" spans="1:8" s="54" customFormat="1" ht="15">
      <c r="A16" s="76" t="s">
        <v>153</v>
      </c>
      <c r="B16" s="80">
        <f aca="true" t="shared" si="3" ref="B16:H16">B6/B5*100</f>
        <v>56.63434607196473</v>
      </c>
      <c r="C16" s="80">
        <f t="shared" si="3"/>
        <v>65.62743518111121</v>
      </c>
      <c r="D16" s="80">
        <f t="shared" si="3"/>
        <v>48.609365128959325</v>
      </c>
      <c r="E16" s="80">
        <f t="shared" si="3"/>
        <v>67.99604039582931</v>
      </c>
      <c r="F16" s="80">
        <f t="shared" si="3"/>
        <v>53.95786344420207</v>
      </c>
      <c r="G16" s="80">
        <f t="shared" si="3"/>
        <v>53.5085827333849</v>
      </c>
      <c r="H16" s="80">
        <f t="shared" si="3"/>
        <v>58.46788298760913</v>
      </c>
    </row>
    <row r="17" spans="1:8" s="54" customFormat="1" ht="15">
      <c r="A17" s="76" t="s">
        <v>154</v>
      </c>
      <c r="B17" s="80">
        <f aca="true" t="shared" si="4" ref="B17:H17">B7/B5*100</f>
        <v>46.38614655244282</v>
      </c>
      <c r="C17" s="80">
        <f t="shared" si="4"/>
        <v>55.53885422575156</v>
      </c>
      <c r="D17" s="80">
        <f t="shared" si="4"/>
        <v>38.218730021398024</v>
      </c>
      <c r="E17" s="80">
        <f t="shared" si="4"/>
        <v>56.20487673765327</v>
      </c>
      <c r="F17" s="80">
        <f t="shared" si="4"/>
        <v>44.073138621315366</v>
      </c>
      <c r="G17" s="80">
        <f t="shared" si="4"/>
        <v>39.932664690578065</v>
      </c>
      <c r="H17" s="80">
        <f t="shared" si="4"/>
        <v>50.171692101211484</v>
      </c>
    </row>
    <row r="18" spans="1:8" s="54" customFormat="1" ht="15">
      <c r="A18" s="76" t="s">
        <v>155</v>
      </c>
      <c r="B18" s="80">
        <f>B13/B7*100</f>
        <v>33.717390402273736</v>
      </c>
      <c r="C18" s="80">
        <f aca="true" t="shared" si="5" ref="C18:H18">C13/C7*100</f>
        <v>31.758329392124867</v>
      </c>
      <c r="D18" s="80">
        <f t="shared" si="5"/>
        <v>36.25786184929137</v>
      </c>
      <c r="E18" s="80">
        <f t="shared" si="5"/>
        <v>11.618914984743721</v>
      </c>
      <c r="F18" s="80">
        <f t="shared" si="5"/>
        <v>40.35609504324081</v>
      </c>
      <c r="G18" s="80">
        <f t="shared" si="5"/>
        <v>50.665540148710534</v>
      </c>
      <c r="H18" s="80">
        <f t="shared" si="5"/>
        <v>25.804653854180497</v>
      </c>
    </row>
    <row r="19" spans="1:8" s="54" customFormat="1" ht="15">
      <c r="A19" s="76" t="s">
        <v>156</v>
      </c>
      <c r="B19" s="80">
        <f>B8/B6*100</f>
        <v>18.095378918120847</v>
      </c>
      <c r="C19" s="80">
        <f aca="true" t="shared" si="6" ref="C19:H19">C8/C6*100</f>
        <v>15.372505305926282</v>
      </c>
      <c r="D19" s="80">
        <f t="shared" si="6"/>
        <v>21.37578855431506</v>
      </c>
      <c r="E19" s="80">
        <f t="shared" si="6"/>
        <v>17.34095631089022</v>
      </c>
      <c r="F19" s="80">
        <f t="shared" si="6"/>
        <v>18.319340670537333</v>
      </c>
      <c r="G19" s="80">
        <f t="shared" si="6"/>
        <v>25.371477526233555</v>
      </c>
      <c r="H19" s="80">
        <f t="shared" si="6"/>
        <v>14.189312939816606</v>
      </c>
    </row>
    <row r="20" spans="1:8" s="54" customFormat="1" ht="30">
      <c r="A20" s="81" t="s">
        <v>157</v>
      </c>
      <c r="B20" s="80">
        <f>(B8+B13)/B6*100</f>
        <v>45.71147976580104</v>
      </c>
      <c r="C20" s="80">
        <f aca="true" t="shared" si="7" ref="C20:H20">(C8+C13)/C6*100</f>
        <v>42.248783827173206</v>
      </c>
      <c r="D20" s="80">
        <f t="shared" si="7"/>
        <v>49.883246520386244</v>
      </c>
      <c r="E20" s="80">
        <f t="shared" si="7"/>
        <v>26.945040324330055</v>
      </c>
      <c r="F20" s="80">
        <f t="shared" si="7"/>
        <v>51.28246518148103</v>
      </c>
      <c r="G20" s="80">
        <f t="shared" si="7"/>
        <v>63.18242154256916</v>
      </c>
      <c r="H20" s="80">
        <f t="shared" si="7"/>
        <v>36.33246370559099</v>
      </c>
    </row>
    <row r="21" spans="1:8" s="54" customFormat="1" ht="28.5" customHeight="1">
      <c r="A21" s="81" t="s">
        <v>158</v>
      </c>
      <c r="B21" s="80">
        <f>(B8+B14)/(B6+B14)*100</f>
        <v>37.16100632359816</v>
      </c>
      <c r="C21" s="80">
        <f aca="true" t="shared" si="8" ref="C21:H21">(C8+C14)/(C6+C14)*100</f>
        <v>29.923438136991322</v>
      </c>
      <c r="D21" s="80">
        <f t="shared" si="8"/>
        <v>44.58295222544714</v>
      </c>
      <c r="E21" s="80">
        <f t="shared" si="8"/>
        <v>27.82545814542966</v>
      </c>
      <c r="F21" s="80">
        <f t="shared" si="8"/>
        <v>39.51145432945782</v>
      </c>
      <c r="G21" s="80">
        <f t="shared" si="8"/>
        <v>49.7108167930189</v>
      </c>
      <c r="H21" s="80">
        <f t="shared" si="8"/>
        <v>28.874045399150717</v>
      </c>
    </row>
    <row r="22" spans="1:9" s="54" customFormat="1" ht="30">
      <c r="A22" s="81" t="s">
        <v>159</v>
      </c>
      <c r="B22" s="80">
        <f>(B12+B13+B14)/(B14+B6)*100</f>
        <v>58.34867514633068</v>
      </c>
      <c r="C22" s="80">
        <f aca="true" t="shared" si="9" ref="C22:H22">(C12+C13+C14)/(C14+C6)*100</f>
        <v>52.17858348012177</v>
      </c>
      <c r="D22" s="80">
        <f t="shared" si="9"/>
        <v>64.67598884850031</v>
      </c>
      <c r="E22" s="80">
        <f t="shared" si="9"/>
        <v>36.21135680414046</v>
      </c>
      <c r="F22" s="80">
        <f t="shared" si="9"/>
        <v>63.92226931053595</v>
      </c>
      <c r="G22" s="80">
        <f t="shared" si="9"/>
        <v>75.1901031012105</v>
      </c>
      <c r="H22" s="80">
        <f t="shared" si="9"/>
        <v>47.22785178438144</v>
      </c>
      <c r="I22" s="49"/>
    </row>
    <row r="23" spans="1:8" s="54" customFormat="1" ht="15" customHeight="1">
      <c r="A23" s="79"/>
      <c r="B23" s="82"/>
      <c r="C23" s="82"/>
      <c r="D23" s="82"/>
      <c r="E23" s="82"/>
      <c r="F23" s="82"/>
      <c r="G23" s="82"/>
      <c r="H23" s="82"/>
    </row>
    <row r="24" spans="1:8" s="54" customFormat="1" ht="15" customHeight="1">
      <c r="A24" s="76" t="s">
        <v>160</v>
      </c>
      <c r="B24" s="83">
        <v>22.6</v>
      </c>
      <c r="C24" s="83">
        <v>18.6</v>
      </c>
      <c r="D24" s="83">
        <v>27.4</v>
      </c>
      <c r="E24" s="83">
        <v>22</v>
      </c>
      <c r="F24" s="83">
        <v>22.6</v>
      </c>
      <c r="G24" s="83">
        <v>32.2</v>
      </c>
      <c r="H24" s="83">
        <v>18.8</v>
      </c>
    </row>
    <row r="25" spans="1:8" s="54" customFormat="1" ht="15">
      <c r="A25" s="84" t="s">
        <v>152</v>
      </c>
      <c r="B25" s="85" t="s">
        <v>222</v>
      </c>
      <c r="C25" s="85" t="s">
        <v>223</v>
      </c>
      <c r="D25" s="85" t="s">
        <v>224</v>
      </c>
      <c r="E25" s="85" t="s">
        <v>225</v>
      </c>
      <c r="F25" s="85" t="s">
        <v>222</v>
      </c>
      <c r="G25" s="85" t="s">
        <v>222</v>
      </c>
      <c r="H25" s="85" t="s">
        <v>222</v>
      </c>
    </row>
    <row r="26" spans="1:8" s="54" customFormat="1" ht="15">
      <c r="A26" s="79"/>
      <c r="B26" s="79"/>
      <c r="C26" s="79"/>
      <c r="D26" s="79"/>
      <c r="E26" s="79"/>
      <c r="F26" s="79"/>
      <c r="G26" s="79"/>
      <c r="H26" s="79"/>
    </row>
    <row r="27" ht="14.25" customHeight="1"/>
    <row r="29" ht="15">
      <c r="B29" s="55"/>
    </row>
  </sheetData>
  <sheetProtection/>
  <mergeCells count="10">
    <mergeCell ref="A2:A4"/>
    <mergeCell ref="G2:G4"/>
    <mergeCell ref="H2:H4"/>
    <mergeCell ref="B2:B4"/>
    <mergeCell ref="C2:D2"/>
    <mergeCell ref="E2:F2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79" r:id="rId1"/>
  <headerFooter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zoomScaleSheetLayoutView="100" zoomScalePageLayoutView="0" workbookViewId="0" topLeftCell="A1">
      <selection activeCell="D31" sqref="D31"/>
    </sheetView>
  </sheetViews>
  <sheetFormatPr defaultColWidth="11.421875" defaultRowHeight="15"/>
  <cols>
    <col min="1" max="1" width="12.00390625" style="36" customWidth="1"/>
    <col min="2" max="2" width="14.28125" style="36" bestFit="1" customWidth="1"/>
    <col min="3" max="6" width="13.28125" style="36" bestFit="1" customWidth="1"/>
    <col min="7" max="7" width="13.57421875" style="36" bestFit="1" customWidth="1"/>
    <col min="8" max="8" width="15.421875" style="36" customWidth="1"/>
    <col min="9" max="9" width="13.8515625" style="36" customWidth="1"/>
    <col min="10" max="16384" width="11.421875" style="36" customWidth="1"/>
  </cols>
  <sheetData>
    <row r="1" spans="1:8" ht="15">
      <c r="A1" s="15" t="s">
        <v>203</v>
      </c>
      <c r="G1" s="37"/>
      <c r="H1" s="37"/>
    </row>
    <row r="2" spans="1:8" ht="15">
      <c r="A2" s="174"/>
      <c r="B2" s="176" t="s">
        <v>9</v>
      </c>
      <c r="C2" s="165" t="s">
        <v>53</v>
      </c>
      <c r="D2" s="165"/>
      <c r="E2" s="7" t="s">
        <v>37</v>
      </c>
      <c r="F2" s="7" t="s">
        <v>36</v>
      </c>
      <c r="G2" s="8"/>
      <c r="H2" s="8"/>
    </row>
    <row r="3" spans="1:8" ht="15">
      <c r="A3" s="175"/>
      <c r="B3" s="177"/>
      <c r="C3" s="87" t="s">
        <v>34</v>
      </c>
      <c r="D3" s="87" t="s">
        <v>35</v>
      </c>
      <c r="E3" s="7"/>
      <c r="F3" s="7"/>
      <c r="G3" s="8"/>
      <c r="H3" s="8"/>
    </row>
    <row r="4" spans="1:8" s="5" customFormat="1" ht="15">
      <c r="A4" s="88" t="s">
        <v>129</v>
      </c>
      <c r="B4" s="89">
        <v>13115181</v>
      </c>
      <c r="C4" s="89">
        <v>6339758</v>
      </c>
      <c r="D4" s="89">
        <v>6775423</v>
      </c>
      <c r="E4" s="42">
        <v>2293711</v>
      </c>
      <c r="F4" s="42">
        <v>10821469</v>
      </c>
      <c r="G4" s="65"/>
      <c r="H4" s="57"/>
    </row>
    <row r="5" spans="1:8" ht="11.25" customHeight="1">
      <c r="A5" s="86"/>
      <c r="B5" s="86"/>
      <c r="C5" s="86"/>
      <c r="D5" s="86"/>
      <c r="E5" s="11"/>
      <c r="F5" s="11"/>
      <c r="G5" s="66"/>
      <c r="H5" s="37"/>
    </row>
    <row r="6" spans="1:8" ht="15">
      <c r="A6" s="90" t="s">
        <v>130</v>
      </c>
      <c r="B6" s="78">
        <v>1554555</v>
      </c>
      <c r="C6" s="78">
        <v>780496</v>
      </c>
      <c r="D6" s="78">
        <v>774059</v>
      </c>
      <c r="E6" s="3">
        <v>265352</v>
      </c>
      <c r="F6" s="3">
        <v>1289203</v>
      </c>
      <c r="G6" s="58"/>
      <c r="H6" s="58"/>
    </row>
    <row r="7" spans="1:8" ht="15">
      <c r="A7" s="90" t="s">
        <v>131</v>
      </c>
      <c r="B7" s="78">
        <v>1606242</v>
      </c>
      <c r="C7" s="78">
        <v>819267</v>
      </c>
      <c r="D7" s="78">
        <v>786975</v>
      </c>
      <c r="E7" s="3">
        <v>236506</v>
      </c>
      <c r="F7" s="3">
        <v>1369737</v>
      </c>
      <c r="G7" s="58"/>
      <c r="H7" s="58"/>
    </row>
    <row r="8" spans="1:8" ht="15">
      <c r="A8" s="90" t="s">
        <v>132</v>
      </c>
      <c r="B8" s="78">
        <v>1628499</v>
      </c>
      <c r="C8" s="78">
        <v>807206</v>
      </c>
      <c r="D8" s="78">
        <v>821293</v>
      </c>
      <c r="E8" s="3">
        <v>227040</v>
      </c>
      <c r="F8" s="3">
        <v>1401459</v>
      </c>
      <c r="G8" s="58"/>
      <c r="H8" s="58"/>
    </row>
    <row r="9" spans="1:8" ht="15">
      <c r="A9" s="90" t="s">
        <v>133</v>
      </c>
      <c r="B9" s="78">
        <v>1694547</v>
      </c>
      <c r="C9" s="78">
        <v>839291</v>
      </c>
      <c r="D9" s="78">
        <v>855256</v>
      </c>
      <c r="E9" s="3">
        <v>278738</v>
      </c>
      <c r="F9" s="3">
        <v>1415809</v>
      </c>
      <c r="G9" s="58"/>
      <c r="H9" s="58"/>
    </row>
    <row r="10" spans="1:8" ht="15">
      <c r="A10" s="90" t="s">
        <v>83</v>
      </c>
      <c r="B10" s="78">
        <v>1109554</v>
      </c>
      <c r="C10" s="78">
        <v>560577</v>
      </c>
      <c r="D10" s="78">
        <v>548977</v>
      </c>
      <c r="E10" s="3">
        <v>250443</v>
      </c>
      <c r="F10" s="3">
        <v>859111</v>
      </c>
      <c r="G10" s="58"/>
      <c r="H10" s="58"/>
    </row>
    <row r="11" spans="1:8" ht="15">
      <c r="A11" s="90" t="s">
        <v>134</v>
      </c>
      <c r="B11" s="78">
        <v>869115</v>
      </c>
      <c r="C11" s="78">
        <v>400825</v>
      </c>
      <c r="D11" s="78">
        <v>468290</v>
      </c>
      <c r="E11" s="3">
        <v>208322</v>
      </c>
      <c r="F11" s="3">
        <v>660792</v>
      </c>
      <c r="G11" s="58"/>
      <c r="H11" s="58"/>
    </row>
    <row r="12" spans="1:8" ht="15">
      <c r="A12" s="90" t="s">
        <v>135</v>
      </c>
      <c r="B12" s="78">
        <v>830612</v>
      </c>
      <c r="C12" s="78">
        <v>397333</v>
      </c>
      <c r="D12" s="78">
        <v>433279</v>
      </c>
      <c r="E12" s="3">
        <v>190656</v>
      </c>
      <c r="F12" s="3">
        <v>639955</v>
      </c>
      <c r="G12" s="58"/>
      <c r="H12" s="58"/>
    </row>
    <row r="13" spans="1:8" ht="15">
      <c r="A13" s="90" t="s">
        <v>136</v>
      </c>
      <c r="B13" s="78">
        <v>832350</v>
      </c>
      <c r="C13" s="78">
        <v>398072</v>
      </c>
      <c r="D13" s="78">
        <v>434278</v>
      </c>
      <c r="E13" s="3">
        <v>179295</v>
      </c>
      <c r="F13" s="3">
        <v>653055</v>
      </c>
      <c r="G13" s="58"/>
      <c r="H13" s="58"/>
    </row>
    <row r="14" spans="1:8" ht="15">
      <c r="A14" s="90" t="s">
        <v>137</v>
      </c>
      <c r="B14" s="78">
        <v>709508</v>
      </c>
      <c r="C14" s="78">
        <v>326618</v>
      </c>
      <c r="D14" s="78">
        <v>382890</v>
      </c>
      <c r="E14" s="3">
        <v>135017</v>
      </c>
      <c r="F14" s="3">
        <v>574491</v>
      </c>
      <c r="G14" s="58"/>
      <c r="H14" s="58"/>
    </row>
    <row r="15" spans="1:8" ht="16.5" customHeight="1">
      <c r="A15" s="90" t="s">
        <v>138</v>
      </c>
      <c r="B15" s="78">
        <v>490027</v>
      </c>
      <c r="C15" s="78">
        <v>209463</v>
      </c>
      <c r="D15" s="78">
        <v>280563</v>
      </c>
      <c r="E15" s="3">
        <v>110436</v>
      </c>
      <c r="F15" s="3">
        <v>379591</v>
      </c>
      <c r="G15" s="58"/>
      <c r="H15" s="58"/>
    </row>
    <row r="16" spans="1:8" ht="15">
      <c r="A16" s="90" t="s">
        <v>139</v>
      </c>
      <c r="B16" s="78">
        <v>431115</v>
      </c>
      <c r="C16" s="78">
        <v>185370</v>
      </c>
      <c r="D16" s="78">
        <v>245745</v>
      </c>
      <c r="E16" s="3">
        <v>64379</v>
      </c>
      <c r="F16" s="3">
        <v>366736</v>
      </c>
      <c r="G16" s="58"/>
      <c r="H16" s="58"/>
    </row>
    <row r="17" spans="1:8" ht="15">
      <c r="A17" s="90" t="s">
        <v>140</v>
      </c>
      <c r="B17" s="78">
        <v>361426</v>
      </c>
      <c r="C17" s="78">
        <v>177795</v>
      </c>
      <c r="D17" s="78">
        <v>183631</v>
      </c>
      <c r="E17" s="3">
        <v>49031</v>
      </c>
      <c r="F17" s="3">
        <v>312394</v>
      </c>
      <c r="G17" s="58"/>
      <c r="H17" s="58"/>
    </row>
    <row r="18" spans="1:8" ht="15">
      <c r="A18" s="90" t="s">
        <v>141</v>
      </c>
      <c r="B18" s="78">
        <v>368024</v>
      </c>
      <c r="C18" s="78">
        <v>171917</v>
      </c>
      <c r="D18" s="78">
        <v>196107</v>
      </c>
      <c r="E18" s="3">
        <v>41202</v>
      </c>
      <c r="F18" s="3">
        <v>326822</v>
      </c>
      <c r="G18" s="58"/>
      <c r="H18" s="58"/>
    </row>
    <row r="19" spans="1:8" ht="15">
      <c r="A19" s="90" t="s">
        <v>142</v>
      </c>
      <c r="B19" s="78">
        <v>274609</v>
      </c>
      <c r="C19" s="78">
        <v>125393</v>
      </c>
      <c r="D19" s="78">
        <v>149216</v>
      </c>
      <c r="E19" s="3">
        <v>23360</v>
      </c>
      <c r="F19" s="3">
        <v>251249</v>
      </c>
      <c r="G19" s="58"/>
      <c r="H19" s="58"/>
    </row>
    <row r="20" spans="1:8" ht="15">
      <c r="A20" s="90" t="s">
        <v>143</v>
      </c>
      <c r="B20" s="78">
        <v>151110</v>
      </c>
      <c r="C20" s="78">
        <v>70867</v>
      </c>
      <c r="D20" s="78">
        <v>80243</v>
      </c>
      <c r="E20" s="3">
        <v>11440</v>
      </c>
      <c r="F20" s="3">
        <v>139670</v>
      </c>
      <c r="G20" s="58"/>
      <c r="H20" s="58"/>
    </row>
    <row r="21" spans="1:8" ht="15">
      <c r="A21" s="90" t="s">
        <v>144</v>
      </c>
      <c r="B21" s="78">
        <v>203890</v>
      </c>
      <c r="C21" s="78">
        <v>69267</v>
      </c>
      <c r="D21" s="78">
        <v>134622</v>
      </c>
      <c r="E21" s="3">
        <v>22493</v>
      </c>
      <c r="F21" s="3">
        <v>181397</v>
      </c>
      <c r="G21" s="58"/>
      <c r="H21" s="58"/>
    </row>
    <row r="22" spans="1:8" ht="3.75" customHeight="1">
      <c r="A22" s="38"/>
      <c r="B22" s="38"/>
      <c r="C22" s="38"/>
      <c r="D22" s="38"/>
      <c r="E22" s="38"/>
      <c r="F22" s="38"/>
      <c r="G22" s="38"/>
      <c r="H22" s="38"/>
    </row>
    <row r="23" spans="1:8" ht="15">
      <c r="A23" s="32" t="s">
        <v>204</v>
      </c>
      <c r="B23" s="54"/>
      <c r="C23" s="54"/>
      <c r="D23" s="54"/>
      <c r="E23" s="54"/>
      <c r="F23" s="54"/>
      <c r="G23" s="54"/>
      <c r="H23" s="54"/>
    </row>
    <row r="24" spans="1:8" ht="15" customHeight="1">
      <c r="A24" s="178" t="s">
        <v>110</v>
      </c>
      <c r="B24" s="178" t="s">
        <v>111</v>
      </c>
      <c r="C24" s="178" t="s">
        <v>162</v>
      </c>
      <c r="D24" s="178"/>
      <c r="E24" s="170" t="s">
        <v>54</v>
      </c>
      <c r="F24" s="170"/>
      <c r="G24" s="172" t="s">
        <v>163</v>
      </c>
      <c r="H24" s="173" t="s">
        <v>171</v>
      </c>
    </row>
    <row r="25" spans="1:8" ht="15">
      <c r="A25" s="178"/>
      <c r="B25" s="178"/>
      <c r="C25" s="178"/>
      <c r="D25" s="178"/>
      <c r="E25" s="171"/>
      <c r="F25" s="170"/>
      <c r="G25" s="172"/>
      <c r="H25" s="173"/>
    </row>
    <row r="26" spans="1:8" ht="15">
      <c r="A26" s="178"/>
      <c r="B26" s="178"/>
      <c r="C26" s="87" t="s">
        <v>97</v>
      </c>
      <c r="D26" s="87" t="s">
        <v>98</v>
      </c>
      <c r="E26" s="87" t="s">
        <v>99</v>
      </c>
      <c r="F26" s="87" t="s">
        <v>100</v>
      </c>
      <c r="G26" s="172"/>
      <c r="H26" s="173"/>
    </row>
    <row r="27" spans="1:8" ht="15">
      <c r="A27" s="91"/>
      <c r="B27" s="92">
        <v>3092664</v>
      </c>
      <c r="C27" s="92">
        <v>2263469</v>
      </c>
      <c r="D27" s="92">
        <v>829195</v>
      </c>
      <c r="E27" s="92">
        <v>547761</v>
      </c>
      <c r="F27" s="92">
        <v>2544903</v>
      </c>
      <c r="G27" s="92">
        <v>1315464</v>
      </c>
      <c r="H27" s="92">
        <v>1777200</v>
      </c>
    </row>
    <row r="28" spans="1:8" ht="15">
      <c r="A28" s="87"/>
      <c r="B28" s="87"/>
      <c r="C28" s="87"/>
      <c r="D28" s="87"/>
      <c r="E28" s="87"/>
      <c r="F28" s="87"/>
      <c r="G28" s="87"/>
      <c r="H28" s="87"/>
    </row>
    <row r="29" spans="1:8" ht="13.5" customHeight="1">
      <c r="A29" s="91">
        <v>1</v>
      </c>
      <c r="B29" s="92">
        <v>266107</v>
      </c>
      <c r="C29" s="92">
        <v>140060</v>
      </c>
      <c r="D29" s="92">
        <v>126047</v>
      </c>
      <c r="E29" s="92">
        <v>73774</v>
      </c>
      <c r="F29" s="92">
        <v>192332</v>
      </c>
      <c r="G29" s="92">
        <v>68155</v>
      </c>
      <c r="H29" s="92">
        <v>197951</v>
      </c>
    </row>
    <row r="30" spans="1:8" ht="15">
      <c r="A30" s="91">
        <v>2</v>
      </c>
      <c r="B30" s="92">
        <v>355874</v>
      </c>
      <c r="C30" s="92">
        <v>166392</v>
      </c>
      <c r="D30" s="92">
        <v>189482</v>
      </c>
      <c r="E30" s="92">
        <v>70305</v>
      </c>
      <c r="F30" s="92">
        <v>285569</v>
      </c>
      <c r="G30" s="92">
        <v>134455</v>
      </c>
      <c r="H30" s="92">
        <v>221419</v>
      </c>
    </row>
    <row r="31" spans="1:8" ht="15">
      <c r="A31" s="91">
        <v>3</v>
      </c>
      <c r="B31" s="92">
        <v>552472</v>
      </c>
      <c r="C31" s="92">
        <v>376720</v>
      </c>
      <c r="D31" s="92">
        <v>175752</v>
      </c>
      <c r="E31" s="92">
        <v>79751</v>
      </c>
      <c r="F31" s="92">
        <v>472721</v>
      </c>
      <c r="G31" s="92">
        <v>255784</v>
      </c>
      <c r="H31" s="92">
        <v>296689</v>
      </c>
    </row>
    <row r="32" spans="1:8" ht="15">
      <c r="A32" s="91">
        <v>4</v>
      </c>
      <c r="B32" s="92">
        <v>588782</v>
      </c>
      <c r="C32" s="92">
        <v>441581</v>
      </c>
      <c r="D32" s="92">
        <v>147201</v>
      </c>
      <c r="E32" s="92">
        <v>86526</v>
      </c>
      <c r="F32" s="92">
        <v>502256</v>
      </c>
      <c r="G32" s="92">
        <v>264559</v>
      </c>
      <c r="H32" s="92">
        <v>324223</v>
      </c>
    </row>
    <row r="33" spans="1:8" ht="15">
      <c r="A33" s="91">
        <v>5</v>
      </c>
      <c r="B33" s="92">
        <v>562307</v>
      </c>
      <c r="C33" s="92">
        <v>460632</v>
      </c>
      <c r="D33" s="92">
        <v>101675</v>
      </c>
      <c r="E33" s="92">
        <v>97842</v>
      </c>
      <c r="F33" s="92">
        <v>464466</v>
      </c>
      <c r="G33" s="92">
        <v>250981</v>
      </c>
      <c r="H33" s="92">
        <v>311326</v>
      </c>
    </row>
    <row r="34" spans="1:8" ht="15">
      <c r="A34" s="91">
        <v>6</v>
      </c>
      <c r="B34" s="92">
        <v>379876</v>
      </c>
      <c r="C34" s="92">
        <v>329395</v>
      </c>
      <c r="D34" s="92">
        <v>50481</v>
      </c>
      <c r="E34" s="92">
        <v>58225</v>
      </c>
      <c r="F34" s="92">
        <v>321652</v>
      </c>
      <c r="G34" s="92">
        <v>170140</v>
      </c>
      <c r="H34" s="92">
        <v>209736</v>
      </c>
    </row>
    <row r="35" spans="1:8" ht="15">
      <c r="A35" s="91">
        <v>7</v>
      </c>
      <c r="B35" s="92">
        <v>210491</v>
      </c>
      <c r="C35" s="92">
        <v>188086</v>
      </c>
      <c r="D35" s="92">
        <v>22405</v>
      </c>
      <c r="E35" s="92">
        <v>38951</v>
      </c>
      <c r="F35" s="92">
        <v>171540</v>
      </c>
      <c r="G35" s="92">
        <v>96784</v>
      </c>
      <c r="H35" s="92">
        <v>113706</v>
      </c>
    </row>
    <row r="36" spans="1:8" ht="15">
      <c r="A36" s="91">
        <v>8</v>
      </c>
      <c r="B36" s="92">
        <v>94765</v>
      </c>
      <c r="C36" s="92">
        <v>84105</v>
      </c>
      <c r="D36" s="92">
        <v>10660</v>
      </c>
      <c r="E36" s="92">
        <v>21344</v>
      </c>
      <c r="F36" s="92">
        <v>73421</v>
      </c>
      <c r="G36" s="92">
        <v>40895</v>
      </c>
      <c r="H36" s="92">
        <v>53870</v>
      </c>
    </row>
    <row r="37" spans="1:8" ht="15">
      <c r="A37" s="91">
        <v>9</v>
      </c>
      <c r="B37" s="92">
        <v>45256</v>
      </c>
      <c r="C37" s="92">
        <v>43487</v>
      </c>
      <c r="D37" s="92">
        <v>1769</v>
      </c>
      <c r="E37" s="92">
        <v>9954</v>
      </c>
      <c r="F37" s="92">
        <v>35301</v>
      </c>
      <c r="G37" s="92">
        <v>18789</v>
      </c>
      <c r="H37" s="92">
        <v>26467</v>
      </c>
    </row>
    <row r="38" spans="1:8" ht="15">
      <c r="A38" s="93" t="s">
        <v>112</v>
      </c>
      <c r="B38" s="92">
        <v>36734</v>
      </c>
      <c r="C38" s="92">
        <v>33012</v>
      </c>
      <c r="D38" s="92">
        <v>3723</v>
      </c>
      <c r="E38" s="92">
        <v>11088</v>
      </c>
      <c r="F38" s="92">
        <v>25646</v>
      </c>
      <c r="G38" s="92">
        <v>14922</v>
      </c>
      <c r="H38" s="92">
        <v>21812</v>
      </c>
    </row>
    <row r="39" spans="1:8" ht="9" customHeight="1">
      <c r="A39" s="34"/>
      <c r="B39" s="34"/>
      <c r="C39" s="34"/>
      <c r="D39" s="34"/>
      <c r="E39" s="34"/>
      <c r="F39" s="34"/>
      <c r="G39" s="34"/>
      <c r="H39" s="34"/>
    </row>
    <row r="40" ht="14.25" customHeight="1"/>
    <row r="43" ht="15.75" customHeight="1"/>
    <row r="44" ht="15.75" customHeight="1"/>
    <row r="47" ht="15.75" customHeight="1"/>
  </sheetData>
  <sheetProtection/>
  <mergeCells count="9">
    <mergeCell ref="E24:F25"/>
    <mergeCell ref="G24:G26"/>
    <mergeCell ref="H24:H26"/>
    <mergeCell ref="C2:D2"/>
    <mergeCell ref="A2:A3"/>
    <mergeCell ref="B2:B3"/>
    <mergeCell ref="A24:A26"/>
    <mergeCell ref="B24:B26"/>
    <mergeCell ref="C24:D25"/>
  </mergeCells>
  <printOptions/>
  <pageMargins left="0.75" right="0.75" top="1" bottom="1" header="0.5" footer="0.5"/>
  <pageSetup horizontalDpi="600" verticalDpi="600" orientation="landscape" paperSize="9" scale="80" r:id="rId1"/>
  <headerFooter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B1">
      <selection activeCell="J21" sqref="J21"/>
    </sheetView>
  </sheetViews>
  <sheetFormatPr defaultColWidth="11.421875" defaultRowHeight="15"/>
  <cols>
    <col min="1" max="1" width="8.140625" style="36" hidden="1" customWidth="1"/>
    <col min="2" max="2" width="18.00390625" style="36" customWidth="1"/>
    <col min="3" max="10" width="13.00390625" style="36" customWidth="1"/>
    <col min="11" max="16384" width="11.421875" style="36" customWidth="1"/>
  </cols>
  <sheetData>
    <row r="1" spans="2:10" ht="15">
      <c r="B1" s="15" t="s">
        <v>202</v>
      </c>
      <c r="C1" s="15"/>
      <c r="D1" s="15"/>
      <c r="E1" s="15"/>
      <c r="F1" s="15"/>
      <c r="G1" s="15"/>
      <c r="H1" s="15"/>
      <c r="I1" s="15"/>
      <c r="J1" s="15"/>
    </row>
    <row r="2" spans="1:10" ht="24" customHeight="1">
      <c r="A2" s="10"/>
      <c r="B2" s="179">
        <v>15</v>
      </c>
      <c r="C2" s="182" t="s">
        <v>9</v>
      </c>
      <c r="D2" s="183" t="s">
        <v>10</v>
      </c>
      <c r="E2" s="183"/>
      <c r="F2" s="183"/>
      <c r="G2" s="183"/>
      <c r="H2" s="184" t="s">
        <v>180</v>
      </c>
      <c r="I2" s="184" t="s">
        <v>181</v>
      </c>
      <c r="J2" s="184" t="s">
        <v>182</v>
      </c>
    </row>
    <row r="3" spans="1:10" ht="24" customHeight="1">
      <c r="A3" s="10"/>
      <c r="B3" s="180"/>
      <c r="C3" s="182"/>
      <c r="D3" s="184" t="s">
        <v>11</v>
      </c>
      <c r="E3" s="184" t="s">
        <v>12</v>
      </c>
      <c r="F3" s="184" t="s">
        <v>13</v>
      </c>
      <c r="G3" s="184" t="s">
        <v>14</v>
      </c>
      <c r="H3" s="184"/>
      <c r="I3" s="184"/>
      <c r="J3" s="184"/>
    </row>
    <row r="4" spans="2:10" ht="13.5" customHeight="1">
      <c r="B4" s="181"/>
      <c r="C4" s="182"/>
      <c r="D4" s="184"/>
      <c r="E4" s="184"/>
      <c r="F4" s="184"/>
      <c r="G4" s="184"/>
      <c r="H4" s="184"/>
      <c r="I4" s="184"/>
      <c r="J4" s="184"/>
    </row>
    <row r="5" spans="2:10" s="5" customFormat="1" ht="30">
      <c r="B5" s="94" t="s">
        <v>164</v>
      </c>
      <c r="C5" s="95">
        <v>8000781</v>
      </c>
      <c r="D5" s="96">
        <f aca="true" t="shared" si="0" ref="D5:D10">E5+F5</f>
        <v>4531190</v>
      </c>
      <c r="E5" s="95">
        <v>3711254</v>
      </c>
      <c r="F5" s="95">
        <v>819936</v>
      </c>
      <c r="G5" s="95">
        <v>3469591</v>
      </c>
      <c r="H5" s="97">
        <f>+D5/C5*100</f>
        <v>56.63434607196473</v>
      </c>
      <c r="I5" s="98">
        <f>E5/C5*100</f>
        <v>46.38614655244282</v>
      </c>
      <c r="J5" s="98">
        <f>F5/D5*100</f>
        <v>18.095378918120847</v>
      </c>
    </row>
    <row r="6" spans="1:10" ht="15">
      <c r="A6" s="36">
        <v>1</v>
      </c>
      <c r="B6" s="99" t="s">
        <v>92</v>
      </c>
      <c r="C6" s="78">
        <v>2478997</v>
      </c>
      <c r="D6" s="77">
        <f t="shared" si="0"/>
        <v>1087729</v>
      </c>
      <c r="E6" s="78">
        <v>822199</v>
      </c>
      <c r="F6" s="78">
        <v>265530</v>
      </c>
      <c r="G6" s="78">
        <v>1391269</v>
      </c>
      <c r="H6" s="100">
        <f>D6/C6*100</f>
        <v>43.87778605621548</v>
      </c>
      <c r="I6" s="101">
        <f>E6/C6*100</f>
        <v>33.16659923348031</v>
      </c>
      <c r="J6" s="101">
        <f aca="true" t="shared" si="1" ref="J6:J37">F6/D6*100</f>
        <v>24.41141129821858</v>
      </c>
    </row>
    <row r="7" spans="1:10" ht="15">
      <c r="A7" s="36">
        <v>2</v>
      </c>
      <c r="B7" s="99" t="s">
        <v>93</v>
      </c>
      <c r="C7" s="78">
        <v>1699726</v>
      </c>
      <c r="D7" s="77">
        <f t="shared" si="0"/>
        <v>1269678</v>
      </c>
      <c r="E7" s="78">
        <v>1037580</v>
      </c>
      <c r="F7" s="78">
        <v>232098</v>
      </c>
      <c r="G7" s="78">
        <v>430048</v>
      </c>
      <c r="H7" s="100">
        <f>D7/C7*100</f>
        <v>74.69898089456771</v>
      </c>
      <c r="I7" s="101">
        <f>E7/C7*100</f>
        <v>61.04395649651767</v>
      </c>
      <c r="J7" s="101">
        <f t="shared" si="1"/>
        <v>18.28006785972506</v>
      </c>
    </row>
    <row r="8" spans="1:10" ht="15">
      <c r="A8" s="36">
        <v>3</v>
      </c>
      <c r="B8" s="99" t="s">
        <v>94</v>
      </c>
      <c r="C8" s="78">
        <v>2462999</v>
      </c>
      <c r="D8" s="77">
        <f t="shared" si="0"/>
        <v>1774797</v>
      </c>
      <c r="E8" s="78">
        <v>1514292</v>
      </c>
      <c r="F8" s="78">
        <v>260505</v>
      </c>
      <c r="G8" s="78">
        <v>688202</v>
      </c>
      <c r="H8" s="100">
        <f>D8/C8*100</f>
        <v>72.05837273989961</v>
      </c>
      <c r="I8" s="101">
        <f>E8/C8*100</f>
        <v>61.481632757463565</v>
      </c>
      <c r="J8" s="101">
        <f t="shared" si="1"/>
        <v>14.678016697120855</v>
      </c>
    </row>
    <row r="9" spans="1:10" ht="15">
      <c r="A9" s="36">
        <v>4</v>
      </c>
      <c r="B9" s="99" t="s">
        <v>95</v>
      </c>
      <c r="C9" s="78">
        <v>729450</v>
      </c>
      <c r="D9" s="77">
        <f t="shared" si="0"/>
        <v>317159</v>
      </c>
      <c r="E9" s="78">
        <v>263292</v>
      </c>
      <c r="F9" s="78">
        <v>53867</v>
      </c>
      <c r="G9" s="78">
        <v>412290</v>
      </c>
      <c r="H9" s="100">
        <f>D9/C9*100</f>
        <v>43.47919665501405</v>
      </c>
      <c r="I9" s="101">
        <f>E9/C9*100</f>
        <v>36.09459181575159</v>
      </c>
      <c r="J9" s="101">
        <f t="shared" si="1"/>
        <v>16.98422557770708</v>
      </c>
    </row>
    <row r="10" spans="1:10" ht="15">
      <c r="A10" s="36">
        <v>5</v>
      </c>
      <c r="B10" s="99" t="s">
        <v>103</v>
      </c>
      <c r="C10" s="78">
        <v>629609</v>
      </c>
      <c r="D10" s="77">
        <f t="shared" si="0"/>
        <v>81827</v>
      </c>
      <c r="E10" s="78">
        <v>73891</v>
      </c>
      <c r="F10" s="78">
        <v>7936</v>
      </c>
      <c r="G10" s="78">
        <v>547781</v>
      </c>
      <c r="H10" s="100">
        <f>D10/C10*100</f>
        <v>12.996478766980776</v>
      </c>
      <c r="I10" s="101">
        <f>E10/C10*100</f>
        <v>11.736013938809641</v>
      </c>
      <c r="J10" s="101">
        <f t="shared" si="1"/>
        <v>9.69851027167072</v>
      </c>
    </row>
    <row r="11" spans="1:10" ht="5.25" customHeight="1">
      <c r="A11" s="36">
        <v>1</v>
      </c>
      <c r="B11" s="102"/>
      <c r="C11" s="103"/>
      <c r="D11" s="103">
        <v>0</v>
      </c>
      <c r="E11" s="103"/>
      <c r="F11" s="103"/>
      <c r="G11" s="103"/>
      <c r="H11" s="104"/>
      <c r="I11" s="105"/>
      <c r="J11" s="105"/>
    </row>
    <row r="12" spans="1:10" s="5" customFormat="1" ht="15.75" customHeight="1">
      <c r="A12" s="59" t="s">
        <v>30</v>
      </c>
      <c r="B12" s="106" t="s">
        <v>165</v>
      </c>
      <c r="C12" s="107">
        <v>3772820</v>
      </c>
      <c r="D12" s="88">
        <f aca="true" t="shared" si="2" ref="D12:D17">E12+F12</f>
        <v>2476005</v>
      </c>
      <c r="E12" s="89">
        <v>2095381</v>
      </c>
      <c r="F12" s="89">
        <v>380624</v>
      </c>
      <c r="G12" s="89">
        <v>1296815</v>
      </c>
      <c r="H12" s="108">
        <f aca="true" t="shared" si="3" ref="H12:H17">D12/C12*100</f>
        <v>65.62743518111121</v>
      </c>
      <c r="I12" s="98">
        <f>E12/C12*100</f>
        <v>55.53885422575156</v>
      </c>
      <c r="J12" s="98">
        <f>F12/D12*100</f>
        <v>15.372505305926282</v>
      </c>
    </row>
    <row r="13" spans="1:10" ht="15">
      <c r="A13" s="36">
        <v>3</v>
      </c>
      <c r="B13" s="99" t="s">
        <v>92</v>
      </c>
      <c r="C13" s="78">
        <v>1239900</v>
      </c>
      <c r="D13" s="77">
        <f t="shared" si="2"/>
        <v>608455</v>
      </c>
      <c r="E13" s="78">
        <v>475461</v>
      </c>
      <c r="F13" s="78">
        <v>132994</v>
      </c>
      <c r="G13" s="78">
        <v>631445</v>
      </c>
      <c r="H13" s="100">
        <f t="shared" si="3"/>
        <v>49.07290910557303</v>
      </c>
      <c r="I13" s="101">
        <f>E13/C13*100</f>
        <v>38.346721509799174</v>
      </c>
      <c r="J13" s="101">
        <f t="shared" si="1"/>
        <v>21.857655866087057</v>
      </c>
    </row>
    <row r="14" spans="1:10" ht="15">
      <c r="A14" s="36">
        <v>4</v>
      </c>
      <c r="B14" s="99" t="s">
        <v>93</v>
      </c>
      <c r="C14" s="78">
        <v>798158</v>
      </c>
      <c r="D14" s="77">
        <f t="shared" si="2"/>
        <v>677057</v>
      </c>
      <c r="E14" s="78">
        <v>585042</v>
      </c>
      <c r="F14" s="78">
        <v>92015</v>
      </c>
      <c r="G14" s="78">
        <v>121102</v>
      </c>
      <c r="H14" s="100">
        <f t="shared" si="3"/>
        <v>84.82744018101678</v>
      </c>
      <c r="I14" s="101">
        <f>E14/C14*100</f>
        <v>73.29902099584292</v>
      </c>
      <c r="J14" s="101">
        <f t="shared" si="1"/>
        <v>13.590436255736224</v>
      </c>
    </row>
    <row r="15" spans="1:10" ht="15">
      <c r="A15" s="36">
        <v>5</v>
      </c>
      <c r="B15" s="99" t="s">
        <v>94</v>
      </c>
      <c r="C15" s="78">
        <v>1119523</v>
      </c>
      <c r="D15" s="77">
        <f t="shared" si="2"/>
        <v>939817</v>
      </c>
      <c r="E15" s="78">
        <v>823139</v>
      </c>
      <c r="F15" s="78">
        <v>116678</v>
      </c>
      <c r="G15" s="78">
        <v>179705</v>
      </c>
      <c r="H15" s="100">
        <f t="shared" si="3"/>
        <v>83.94798499003593</v>
      </c>
      <c r="I15" s="101">
        <f>E15/C15*100</f>
        <v>73.5258677133029</v>
      </c>
      <c r="J15" s="101">
        <f t="shared" si="1"/>
        <v>12.414970148443793</v>
      </c>
    </row>
    <row r="16" spans="1:10" ht="15">
      <c r="A16" s="36">
        <v>6</v>
      </c>
      <c r="B16" s="99" t="s">
        <v>95</v>
      </c>
      <c r="C16" s="78">
        <v>349712</v>
      </c>
      <c r="D16" s="77">
        <f t="shared" si="2"/>
        <v>201579</v>
      </c>
      <c r="E16" s="78">
        <v>164599</v>
      </c>
      <c r="F16" s="78">
        <v>36980</v>
      </c>
      <c r="G16" s="78">
        <v>148133</v>
      </c>
      <c r="H16" s="100">
        <f t="shared" si="3"/>
        <v>57.64143066294552</v>
      </c>
      <c r="I16" s="101">
        <f>E16/C16*100</f>
        <v>47.067015143889826</v>
      </c>
      <c r="J16" s="101">
        <f t="shared" si="1"/>
        <v>18.345164922933442</v>
      </c>
    </row>
    <row r="17" spans="1:10" ht="15">
      <c r="A17" s="36">
        <v>7</v>
      </c>
      <c r="B17" s="99" t="s">
        <v>103</v>
      </c>
      <c r="C17" s="78">
        <v>265527</v>
      </c>
      <c r="D17" s="77">
        <f t="shared" si="2"/>
        <v>49098</v>
      </c>
      <c r="E17" s="78">
        <v>47140</v>
      </c>
      <c r="F17" s="78">
        <v>1958</v>
      </c>
      <c r="G17" s="78">
        <v>216430</v>
      </c>
      <c r="H17" s="100">
        <f t="shared" si="3"/>
        <v>18.49077494944017</v>
      </c>
      <c r="I17" s="101">
        <f>E17/C17*100</f>
        <v>17.753373479909765</v>
      </c>
      <c r="J17" s="101">
        <f t="shared" si="1"/>
        <v>3.9879424823821745</v>
      </c>
    </row>
    <row r="18" spans="1:10" ht="4.5" customHeight="1">
      <c r="A18" s="36">
        <v>2</v>
      </c>
      <c r="B18" s="102"/>
      <c r="C18" s="103"/>
      <c r="D18" s="103"/>
      <c r="E18" s="103"/>
      <c r="F18" s="103"/>
      <c r="G18" s="109"/>
      <c r="H18" s="104"/>
      <c r="I18" s="105"/>
      <c r="J18" s="105"/>
    </row>
    <row r="19" spans="1:10" s="5" customFormat="1" ht="15">
      <c r="A19" s="59" t="s">
        <v>31</v>
      </c>
      <c r="B19" s="106" t="s">
        <v>166</v>
      </c>
      <c r="C19" s="89">
        <v>4227960</v>
      </c>
      <c r="D19" s="88">
        <f aca="true" t="shared" si="4" ref="D19:D24">E19+F19</f>
        <v>2055185</v>
      </c>
      <c r="E19" s="107">
        <v>1615873</v>
      </c>
      <c r="F19" s="107">
        <v>439312</v>
      </c>
      <c r="G19" s="107">
        <v>2172776</v>
      </c>
      <c r="H19" s="108">
        <f aca="true" t="shared" si="5" ref="H19:H24">D19/C19*100</f>
        <v>48.609376626079715</v>
      </c>
      <c r="I19" s="98">
        <f aca="true" t="shared" si="6" ref="I19:I24">E19/C19*100</f>
        <v>38.21873906091827</v>
      </c>
      <c r="J19" s="98">
        <f t="shared" si="1"/>
        <v>21.37578855431506</v>
      </c>
    </row>
    <row r="20" spans="1:10" ht="15.75" customHeight="1">
      <c r="A20" s="36">
        <v>2</v>
      </c>
      <c r="B20" s="99" t="s">
        <v>92</v>
      </c>
      <c r="C20" s="78">
        <v>1239097</v>
      </c>
      <c r="D20" s="77">
        <f t="shared" si="4"/>
        <v>479273</v>
      </c>
      <c r="E20" s="78">
        <v>346737</v>
      </c>
      <c r="F20" s="78">
        <v>132536</v>
      </c>
      <c r="G20" s="78">
        <v>759824</v>
      </c>
      <c r="H20" s="100">
        <f t="shared" si="5"/>
        <v>38.67921559006277</v>
      </c>
      <c r="I20" s="101">
        <f t="shared" si="6"/>
        <v>27.98303926165587</v>
      </c>
      <c r="J20" s="101">
        <f t="shared" si="1"/>
        <v>27.653550273017675</v>
      </c>
    </row>
    <row r="21" spans="1:10" ht="15.75" customHeight="1">
      <c r="A21" s="36">
        <v>3</v>
      </c>
      <c r="B21" s="99" t="s">
        <v>93</v>
      </c>
      <c r="C21" s="78">
        <v>901568</v>
      </c>
      <c r="D21" s="77">
        <f t="shared" si="4"/>
        <v>592621</v>
      </c>
      <c r="E21" s="78">
        <v>452538</v>
      </c>
      <c r="F21" s="78">
        <v>140083</v>
      </c>
      <c r="G21" s="78">
        <v>308946</v>
      </c>
      <c r="H21" s="100">
        <f t="shared" si="5"/>
        <v>65.73225757790871</v>
      </c>
      <c r="I21" s="101">
        <f t="shared" si="6"/>
        <v>50.19454993966068</v>
      </c>
      <c r="J21" s="101">
        <f t="shared" si="1"/>
        <v>23.637873109457814</v>
      </c>
    </row>
    <row r="22" spans="1:10" ht="15">
      <c r="A22" s="36">
        <v>4</v>
      </c>
      <c r="B22" s="99" t="s">
        <v>94</v>
      </c>
      <c r="C22" s="78">
        <v>1343476</v>
      </c>
      <c r="D22" s="77">
        <f t="shared" si="4"/>
        <v>834980</v>
      </c>
      <c r="E22" s="78">
        <v>691153</v>
      </c>
      <c r="F22" s="78">
        <v>143827</v>
      </c>
      <c r="G22" s="78">
        <v>508497</v>
      </c>
      <c r="H22" s="100">
        <f t="shared" si="5"/>
        <v>62.15071947693892</v>
      </c>
      <c r="I22" s="101">
        <f t="shared" si="6"/>
        <v>51.44513188177533</v>
      </c>
      <c r="J22" s="101">
        <f t="shared" si="1"/>
        <v>17.225202998874227</v>
      </c>
    </row>
    <row r="23" spans="1:10" ht="15">
      <c r="A23" s="36">
        <v>5</v>
      </c>
      <c r="B23" s="99" t="s">
        <v>95</v>
      </c>
      <c r="C23" s="78">
        <v>379738</v>
      </c>
      <c r="D23" s="77">
        <f t="shared" si="4"/>
        <v>115581</v>
      </c>
      <c r="E23" s="78">
        <v>98693</v>
      </c>
      <c r="F23" s="78">
        <v>16888</v>
      </c>
      <c r="G23" s="78">
        <v>264157</v>
      </c>
      <c r="H23" s="100">
        <f t="shared" si="5"/>
        <v>30.437038168421388</v>
      </c>
      <c r="I23" s="101">
        <f t="shared" si="6"/>
        <v>25.989761361781017</v>
      </c>
      <c r="J23" s="101">
        <f t="shared" si="1"/>
        <v>14.611398067156367</v>
      </c>
    </row>
    <row r="24" spans="1:10" ht="15">
      <c r="A24" s="36">
        <v>6</v>
      </c>
      <c r="B24" s="99" t="s">
        <v>103</v>
      </c>
      <c r="C24" s="78">
        <v>364081</v>
      </c>
      <c r="D24" s="77">
        <f t="shared" si="4"/>
        <v>32730</v>
      </c>
      <c r="E24" s="78">
        <v>26751</v>
      </c>
      <c r="F24" s="78">
        <v>5979</v>
      </c>
      <c r="G24" s="78">
        <v>331352</v>
      </c>
      <c r="H24" s="100">
        <f t="shared" si="5"/>
        <v>8.98975777368223</v>
      </c>
      <c r="I24" s="101">
        <f t="shared" si="6"/>
        <v>7.347540794493533</v>
      </c>
      <c r="J24" s="101">
        <f t="shared" si="1"/>
        <v>18.267644362969754</v>
      </c>
    </row>
    <row r="25" spans="2:10" ht="6" customHeight="1">
      <c r="B25" s="102"/>
      <c r="C25" s="103"/>
      <c r="D25" s="103"/>
      <c r="E25" s="103"/>
      <c r="F25" s="103"/>
      <c r="G25" s="103"/>
      <c r="H25" s="104"/>
      <c r="I25" s="105"/>
      <c r="J25" s="105"/>
    </row>
    <row r="26" spans="1:10" s="5" customFormat="1" ht="15">
      <c r="A26" s="59" t="s">
        <v>32</v>
      </c>
      <c r="B26" s="106" t="s">
        <v>167</v>
      </c>
      <c r="C26" s="89">
        <v>1525405</v>
      </c>
      <c r="D26" s="88">
        <f aca="true" t="shared" si="7" ref="D26:D31">E26+F26</f>
        <v>1037215</v>
      </c>
      <c r="E26" s="110">
        <v>857352</v>
      </c>
      <c r="F26" s="110">
        <v>179863</v>
      </c>
      <c r="G26" s="110">
        <v>488190</v>
      </c>
      <c r="H26" s="108">
        <f aca="true" t="shared" si="8" ref="H26:H31">D26/C26*100</f>
        <v>67.99604039582931</v>
      </c>
      <c r="I26" s="98">
        <f>E26/C26*100</f>
        <v>56.20487673765327</v>
      </c>
      <c r="J26" s="98">
        <f t="shared" si="1"/>
        <v>17.34095631089022</v>
      </c>
    </row>
    <row r="27" spans="1:10" ht="15">
      <c r="A27" s="36">
        <v>1</v>
      </c>
      <c r="B27" s="99" t="s">
        <v>92</v>
      </c>
      <c r="C27" s="78">
        <v>489773</v>
      </c>
      <c r="D27" s="77">
        <f t="shared" si="7"/>
        <v>218289</v>
      </c>
      <c r="E27" s="78">
        <v>165250</v>
      </c>
      <c r="F27" s="78">
        <v>53039</v>
      </c>
      <c r="G27" s="78">
        <v>271484</v>
      </c>
      <c r="H27" s="100">
        <f t="shared" si="8"/>
        <v>44.56942297758349</v>
      </c>
      <c r="I27" s="101">
        <f aca="true" t="shared" si="9" ref="I27:I37">E27/C27*100</f>
        <v>33.7401204231348</v>
      </c>
      <c r="J27" s="101">
        <f t="shared" si="1"/>
        <v>24.29760546798052</v>
      </c>
    </row>
    <row r="28" spans="1:10" ht="15">
      <c r="A28" s="36">
        <v>2</v>
      </c>
      <c r="B28" s="99" t="s">
        <v>93</v>
      </c>
      <c r="C28" s="78">
        <v>398979</v>
      </c>
      <c r="D28" s="77">
        <f t="shared" si="7"/>
        <v>339665</v>
      </c>
      <c r="E28" s="78">
        <v>275747</v>
      </c>
      <c r="F28" s="78">
        <v>63918</v>
      </c>
      <c r="G28" s="78">
        <v>59314</v>
      </c>
      <c r="H28" s="100">
        <f t="shared" si="8"/>
        <v>85.13355339504083</v>
      </c>
      <c r="I28" s="101">
        <f t="shared" si="9"/>
        <v>69.1131613443314</v>
      </c>
      <c r="J28" s="101">
        <f t="shared" si="1"/>
        <v>18.817952983086276</v>
      </c>
    </row>
    <row r="29" spans="1:10" ht="15">
      <c r="A29" s="36">
        <v>3</v>
      </c>
      <c r="B29" s="99" t="s">
        <v>94</v>
      </c>
      <c r="C29" s="78">
        <v>489127</v>
      </c>
      <c r="D29" s="77">
        <f t="shared" si="7"/>
        <v>421382</v>
      </c>
      <c r="E29" s="78">
        <v>368695</v>
      </c>
      <c r="F29" s="78">
        <v>52687</v>
      </c>
      <c r="G29" s="78">
        <v>67745</v>
      </c>
      <c r="H29" s="100">
        <f t="shared" si="8"/>
        <v>86.14981385202616</v>
      </c>
      <c r="I29" s="101">
        <f t="shared" si="9"/>
        <v>75.37817376673134</v>
      </c>
      <c r="J29" s="101">
        <f t="shared" si="1"/>
        <v>12.503381729641989</v>
      </c>
    </row>
    <row r="30" spans="1:10" ht="15">
      <c r="A30" s="36">
        <v>4</v>
      </c>
      <c r="B30" s="99" t="s">
        <v>95</v>
      </c>
      <c r="C30" s="78">
        <v>90234</v>
      </c>
      <c r="D30" s="77">
        <f t="shared" si="7"/>
        <v>49718</v>
      </c>
      <c r="E30" s="78">
        <v>39705</v>
      </c>
      <c r="F30" s="78">
        <v>10013</v>
      </c>
      <c r="G30" s="78">
        <v>40515</v>
      </c>
      <c r="H30" s="100">
        <f t="shared" si="8"/>
        <v>55.098964913447254</v>
      </c>
      <c r="I30" s="101">
        <f t="shared" si="9"/>
        <v>44.00226078861627</v>
      </c>
      <c r="J30" s="101">
        <f t="shared" si="1"/>
        <v>20.139587272215294</v>
      </c>
    </row>
    <row r="31" spans="1:10" ht="15">
      <c r="A31" s="36">
        <v>5</v>
      </c>
      <c r="B31" s="99" t="s">
        <v>103</v>
      </c>
      <c r="C31" s="78">
        <v>57293</v>
      </c>
      <c r="D31" s="77">
        <f t="shared" si="7"/>
        <v>8162</v>
      </c>
      <c r="E31" s="78">
        <v>7955</v>
      </c>
      <c r="F31" s="78">
        <v>207</v>
      </c>
      <c r="G31" s="78">
        <v>49131</v>
      </c>
      <c r="H31" s="100">
        <f t="shared" si="8"/>
        <v>14.246068455134134</v>
      </c>
      <c r="I31" s="101">
        <f t="shared" si="9"/>
        <v>13.88476777267729</v>
      </c>
      <c r="J31" s="101">
        <f t="shared" si="1"/>
        <v>2.536143102180838</v>
      </c>
    </row>
    <row r="32" spans="2:10" ht="3" customHeight="1">
      <c r="B32" s="102"/>
      <c r="C32" s="103"/>
      <c r="D32" s="103"/>
      <c r="E32" s="103"/>
      <c r="F32" s="103"/>
      <c r="G32" s="103"/>
      <c r="H32" s="104">
        <v>0</v>
      </c>
      <c r="I32" s="105">
        <v>0</v>
      </c>
      <c r="J32" s="105">
        <v>0</v>
      </c>
    </row>
    <row r="33" spans="1:10" s="5" customFormat="1" ht="15.75" customHeight="1">
      <c r="A33" s="59" t="s">
        <v>33</v>
      </c>
      <c r="B33" s="106" t="s">
        <v>168</v>
      </c>
      <c r="C33" s="89">
        <v>6475376</v>
      </c>
      <c r="D33" s="88">
        <f aca="true" t="shared" si="10" ref="D33:D38">E33+F33</f>
        <v>3493974</v>
      </c>
      <c r="E33" s="89">
        <v>2853901</v>
      </c>
      <c r="F33" s="89">
        <v>640073</v>
      </c>
      <c r="G33" s="89">
        <v>2981401</v>
      </c>
      <c r="H33" s="108">
        <f aca="true" t="shared" si="11" ref="H33:H38">D33/C33*100</f>
        <v>53.95785511142519</v>
      </c>
      <c r="I33" s="98">
        <f t="shared" si="9"/>
        <v>44.073131815048264</v>
      </c>
      <c r="J33" s="98">
        <f t="shared" si="1"/>
        <v>18.319340670537333</v>
      </c>
    </row>
    <row r="34" spans="1:10" ht="15">
      <c r="A34" s="36">
        <v>1</v>
      </c>
      <c r="B34" s="99" t="s">
        <v>92</v>
      </c>
      <c r="C34" s="78">
        <v>1989224</v>
      </c>
      <c r="D34" s="77">
        <f t="shared" si="10"/>
        <v>869440</v>
      </c>
      <c r="E34" s="78">
        <v>656949</v>
      </c>
      <c r="F34" s="78">
        <v>212491</v>
      </c>
      <c r="G34" s="78">
        <v>1119785</v>
      </c>
      <c r="H34" s="100">
        <f t="shared" si="11"/>
        <v>43.70749598838542</v>
      </c>
      <c r="I34" s="101">
        <f t="shared" si="9"/>
        <v>33.025390805660905</v>
      </c>
      <c r="J34" s="101">
        <f t="shared" si="1"/>
        <v>24.439984357747516</v>
      </c>
    </row>
    <row r="35" spans="1:10" ht="15">
      <c r="A35" s="36">
        <v>2</v>
      </c>
      <c r="B35" s="99" t="s">
        <v>93</v>
      </c>
      <c r="C35" s="78">
        <v>1300747</v>
      </c>
      <c r="D35" s="77">
        <f t="shared" si="10"/>
        <v>930013</v>
      </c>
      <c r="E35" s="78">
        <v>761833</v>
      </c>
      <c r="F35" s="78">
        <v>168180</v>
      </c>
      <c r="G35" s="78">
        <v>370734</v>
      </c>
      <c r="H35" s="100">
        <f t="shared" si="11"/>
        <v>71.49837747079178</v>
      </c>
      <c r="I35" s="101">
        <f t="shared" si="9"/>
        <v>58.56888387980138</v>
      </c>
      <c r="J35" s="101">
        <f t="shared" si="1"/>
        <v>18.08361818598235</v>
      </c>
    </row>
    <row r="36" spans="1:10" ht="15">
      <c r="A36" s="36">
        <v>3</v>
      </c>
      <c r="B36" s="99" t="s">
        <v>94</v>
      </c>
      <c r="C36" s="78">
        <v>1973872</v>
      </c>
      <c r="D36" s="77">
        <f t="shared" si="10"/>
        <v>1353415</v>
      </c>
      <c r="E36" s="78">
        <v>1145597</v>
      </c>
      <c r="F36" s="78">
        <v>207818</v>
      </c>
      <c r="G36" s="78">
        <v>620458</v>
      </c>
      <c r="H36" s="100">
        <f t="shared" si="11"/>
        <v>68.56650279248097</v>
      </c>
      <c r="I36" s="101">
        <f t="shared" si="9"/>
        <v>58.03805920546014</v>
      </c>
      <c r="J36" s="101">
        <f t="shared" si="1"/>
        <v>15.355083252365311</v>
      </c>
    </row>
    <row r="37" spans="1:10" ht="15">
      <c r="A37" s="36">
        <v>4</v>
      </c>
      <c r="B37" s="99" t="s">
        <v>95</v>
      </c>
      <c r="C37" s="78">
        <v>639216</v>
      </c>
      <c r="D37" s="77">
        <f t="shared" si="10"/>
        <v>267441</v>
      </c>
      <c r="E37" s="78">
        <v>223587</v>
      </c>
      <c r="F37" s="78">
        <v>43854</v>
      </c>
      <c r="G37" s="78">
        <v>371775</v>
      </c>
      <c r="H37" s="100">
        <f t="shared" si="11"/>
        <v>41.83890891341894</v>
      </c>
      <c r="I37" s="101">
        <f t="shared" si="9"/>
        <v>34.97831718855598</v>
      </c>
      <c r="J37" s="101">
        <f t="shared" si="1"/>
        <v>16.397635366305092</v>
      </c>
    </row>
    <row r="38" spans="1:10" ht="15">
      <c r="A38" s="36">
        <v>5</v>
      </c>
      <c r="B38" s="99" t="s">
        <v>103</v>
      </c>
      <c r="C38" s="78">
        <v>572315</v>
      </c>
      <c r="D38" s="77">
        <f t="shared" si="10"/>
        <v>73666</v>
      </c>
      <c r="E38" s="78">
        <v>65936</v>
      </c>
      <c r="F38" s="78">
        <v>7730</v>
      </c>
      <c r="G38" s="78">
        <v>498650</v>
      </c>
      <c r="H38" s="100">
        <f t="shared" si="11"/>
        <v>12.871582956938049</v>
      </c>
      <c r="I38" s="101">
        <f>E38/C38*100</f>
        <v>11.520928160191502</v>
      </c>
      <c r="J38" s="101">
        <f>F38/D38*100</f>
        <v>10.493307631743273</v>
      </c>
    </row>
    <row r="39" spans="2:10" ht="8.25" customHeight="1"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0">
    <mergeCell ref="B2:B4"/>
    <mergeCell ref="C2:C4"/>
    <mergeCell ref="D2:G2"/>
    <mergeCell ref="H2:H4"/>
    <mergeCell ref="I2:I4"/>
    <mergeCell ref="J2:J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scale="93" r:id="rId1"/>
  <headerFooter>
    <oddFooter>&amp;C&amp;F&amp;RPage &amp;P</oddFooter>
  </headerFooter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24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21.140625" style="54" customWidth="1"/>
    <col min="2" max="2" width="14.140625" style="54" customWidth="1"/>
    <col min="3" max="6" width="12.28125" style="54" customWidth="1"/>
    <col min="7" max="7" width="13.7109375" style="54" bestFit="1" customWidth="1"/>
    <col min="8" max="8" width="15.00390625" style="54" bestFit="1" customWidth="1"/>
    <col min="9" max="9" width="11.421875" style="54" customWidth="1"/>
    <col min="10" max="16384" width="9.140625" style="54" customWidth="1"/>
  </cols>
  <sheetData>
    <row r="1" spans="1:8" ht="6" customHeight="1">
      <c r="A1" s="23"/>
      <c r="B1" s="23"/>
      <c r="C1" s="23"/>
      <c r="D1" s="23"/>
      <c r="E1" s="23"/>
      <c r="F1" s="23"/>
      <c r="G1" s="23"/>
      <c r="H1" s="23"/>
    </row>
    <row r="2" spans="1:9" ht="15.75">
      <c r="A2" s="60" t="s">
        <v>205</v>
      </c>
      <c r="B2" s="60"/>
      <c r="C2" s="60"/>
      <c r="D2" s="60"/>
      <c r="E2" s="60"/>
      <c r="F2" s="60"/>
      <c r="G2" s="60"/>
      <c r="H2" s="60"/>
      <c r="I2" s="60"/>
    </row>
    <row r="3" spans="1:9" ht="15">
      <c r="A3" s="184" t="s">
        <v>199</v>
      </c>
      <c r="B3" s="184" t="s">
        <v>9</v>
      </c>
      <c r="C3" s="183" t="s">
        <v>10</v>
      </c>
      <c r="D3" s="183"/>
      <c r="E3" s="183"/>
      <c r="F3" s="183"/>
      <c r="G3" s="184" t="s">
        <v>180</v>
      </c>
      <c r="H3" s="184" t="s">
        <v>181</v>
      </c>
      <c r="I3" s="184" t="s">
        <v>182</v>
      </c>
    </row>
    <row r="4" spans="1:9" ht="15">
      <c r="A4" s="184"/>
      <c r="B4" s="184"/>
      <c r="C4" s="184" t="s">
        <v>11</v>
      </c>
      <c r="D4" s="184" t="s">
        <v>12</v>
      </c>
      <c r="E4" s="184" t="s">
        <v>13</v>
      </c>
      <c r="F4" s="184" t="s">
        <v>14</v>
      </c>
      <c r="G4" s="184"/>
      <c r="H4" s="184"/>
      <c r="I4" s="184"/>
    </row>
    <row r="5" spans="1:9" ht="15">
      <c r="A5" s="184"/>
      <c r="B5" s="184"/>
      <c r="C5" s="184"/>
      <c r="D5" s="184"/>
      <c r="E5" s="184"/>
      <c r="F5" s="184"/>
      <c r="G5" s="184"/>
      <c r="H5" s="184"/>
      <c r="I5" s="184"/>
    </row>
    <row r="6" spans="1:9" ht="30">
      <c r="A6" s="113" t="s">
        <v>19</v>
      </c>
      <c r="B6" s="95">
        <v>8000781</v>
      </c>
      <c r="C6" s="96">
        <f aca="true" t="shared" si="0" ref="C6:C11">D6+E6</f>
        <v>4531190</v>
      </c>
      <c r="D6" s="114">
        <v>3711254</v>
      </c>
      <c r="E6" s="114">
        <v>819936</v>
      </c>
      <c r="F6" s="114">
        <v>3469591</v>
      </c>
      <c r="G6" s="97">
        <f aca="true" t="shared" si="1" ref="G6:G11">C6/B6*100</f>
        <v>56.63434607196473</v>
      </c>
      <c r="H6" s="97">
        <f>+D6/B6*100</f>
        <v>46.38614655244282</v>
      </c>
      <c r="I6" s="98">
        <f>+E6/C6*100</f>
        <v>18.095378918120847</v>
      </c>
    </row>
    <row r="7" spans="1:9" ht="15">
      <c r="A7" s="115" t="s">
        <v>61</v>
      </c>
      <c r="B7" s="116">
        <v>3632208</v>
      </c>
      <c r="C7" s="77">
        <f>D7+E7</f>
        <v>1998670</v>
      </c>
      <c r="D7" s="77">
        <v>1671383</v>
      </c>
      <c r="E7" s="77">
        <v>327287</v>
      </c>
      <c r="F7" s="77">
        <v>1633538</v>
      </c>
      <c r="G7" s="100">
        <f t="shared" si="1"/>
        <v>55.02630906600062</v>
      </c>
      <c r="H7" s="100">
        <f aca="true" t="shared" si="2" ref="H7:I11">+D7/B7*100</f>
        <v>46.015619149564124</v>
      </c>
      <c r="I7" s="117">
        <f t="shared" si="2"/>
        <v>16.375239534290305</v>
      </c>
    </row>
    <row r="8" spans="1:9" ht="15">
      <c r="A8" s="115" t="s">
        <v>56</v>
      </c>
      <c r="B8" s="116">
        <v>2596213</v>
      </c>
      <c r="C8" s="77">
        <f t="shared" si="0"/>
        <v>1489266</v>
      </c>
      <c r="D8" s="77">
        <v>1224339</v>
      </c>
      <c r="E8" s="77">
        <v>264927</v>
      </c>
      <c r="F8" s="77">
        <v>1106947</v>
      </c>
      <c r="G8" s="100">
        <f t="shared" si="1"/>
        <v>57.36301297312663</v>
      </c>
      <c r="H8" s="100">
        <f t="shared" si="2"/>
        <v>47.158649925872794</v>
      </c>
      <c r="I8" s="117">
        <f t="shared" si="2"/>
        <v>17.789098790948024</v>
      </c>
    </row>
    <row r="9" spans="1:9" ht="15">
      <c r="A9" s="115" t="s">
        <v>101</v>
      </c>
      <c r="B9" s="116">
        <v>756474</v>
      </c>
      <c r="C9" s="77">
        <f t="shared" si="0"/>
        <v>298978</v>
      </c>
      <c r="D9" s="77">
        <v>245215</v>
      </c>
      <c r="E9" s="77">
        <v>53763</v>
      </c>
      <c r="F9" s="77">
        <v>457497</v>
      </c>
      <c r="G9" s="100">
        <f t="shared" si="1"/>
        <v>39.52257447050394</v>
      </c>
      <c r="H9" s="100">
        <f t="shared" si="2"/>
        <v>32.41552254274436</v>
      </c>
      <c r="I9" s="117">
        <f t="shared" si="2"/>
        <v>17.982259564248874</v>
      </c>
    </row>
    <row r="10" spans="1:9" ht="15">
      <c r="A10" s="115" t="s">
        <v>57</v>
      </c>
      <c r="B10" s="116">
        <v>674238</v>
      </c>
      <c r="C10" s="77">
        <f t="shared" si="0"/>
        <v>431994</v>
      </c>
      <c r="D10" s="77">
        <v>301114</v>
      </c>
      <c r="E10" s="77">
        <v>130880</v>
      </c>
      <c r="F10" s="77">
        <v>242244</v>
      </c>
      <c r="G10" s="100">
        <f t="shared" si="1"/>
        <v>64.07144064855437</v>
      </c>
      <c r="H10" s="100">
        <f t="shared" si="2"/>
        <v>44.65989754359737</v>
      </c>
      <c r="I10" s="117">
        <f t="shared" si="2"/>
        <v>30.296717084033574</v>
      </c>
    </row>
    <row r="11" spans="1:9" ht="15">
      <c r="A11" s="115" t="s">
        <v>102</v>
      </c>
      <c r="B11" s="116">
        <v>341648</v>
      </c>
      <c r="C11" s="77">
        <f t="shared" si="0"/>
        <v>312283</v>
      </c>
      <c r="D11" s="77">
        <v>269203</v>
      </c>
      <c r="E11" s="77">
        <v>43080</v>
      </c>
      <c r="F11" s="77">
        <v>29366</v>
      </c>
      <c r="G11" s="100">
        <f t="shared" si="1"/>
        <v>91.4048962675034</v>
      </c>
      <c r="H11" s="100">
        <f t="shared" si="2"/>
        <v>78.79542687210228</v>
      </c>
      <c r="I11" s="117">
        <f t="shared" si="2"/>
        <v>13.795179372556305</v>
      </c>
    </row>
    <row r="12" spans="2:4" ht="15">
      <c r="B12" s="53"/>
      <c r="C12" s="53"/>
      <c r="D12" s="53"/>
    </row>
    <row r="13" spans="2:4" ht="15">
      <c r="B13" s="53"/>
      <c r="C13" s="53"/>
      <c r="D13" s="53"/>
    </row>
    <row r="14" spans="2:4" ht="15">
      <c r="B14" s="53"/>
      <c r="C14" s="53"/>
      <c r="D14" s="53"/>
    </row>
    <row r="16" ht="15">
      <c r="D16" s="53"/>
    </row>
    <row r="17" ht="15">
      <c r="J17" s="53"/>
    </row>
    <row r="18" ht="15">
      <c r="J18" s="53"/>
    </row>
    <row r="19" ht="15">
      <c r="J19" s="53"/>
    </row>
    <row r="20" ht="15">
      <c r="J20" s="53"/>
    </row>
    <row r="21" ht="15">
      <c r="J21" s="53"/>
    </row>
    <row r="22" ht="15">
      <c r="J22" s="53"/>
    </row>
    <row r="24" ht="15">
      <c r="J24" s="53"/>
    </row>
  </sheetData>
  <sheetProtection/>
  <mergeCells count="10">
    <mergeCell ref="A3:A5"/>
    <mergeCell ref="B3:B5"/>
    <mergeCell ref="C3:F3"/>
    <mergeCell ref="G3:G5"/>
    <mergeCell ref="H3:H5"/>
    <mergeCell ref="I3:I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F10" sqref="F10"/>
    </sheetView>
  </sheetViews>
  <sheetFormatPr defaultColWidth="11.421875" defaultRowHeight="15"/>
  <cols>
    <col min="1" max="1" width="15.421875" style="36" customWidth="1"/>
    <col min="2" max="2" width="10.57421875" style="36" customWidth="1"/>
    <col min="3" max="8" width="13.00390625" style="36" customWidth="1"/>
    <col min="9" max="9" width="12.28125" style="36" customWidth="1"/>
    <col min="10" max="16384" width="11.421875" style="36" customWidth="1"/>
  </cols>
  <sheetData>
    <row r="1" spans="1:9" ht="15.75">
      <c r="A1" s="60" t="s">
        <v>206</v>
      </c>
      <c r="B1" s="60"/>
      <c r="C1" s="60"/>
      <c r="D1" s="60"/>
      <c r="E1" s="60"/>
      <c r="F1" s="60"/>
      <c r="G1" s="60"/>
      <c r="H1" s="60"/>
      <c r="I1" s="60"/>
    </row>
    <row r="2" spans="1:9" ht="17.25" customHeight="1">
      <c r="A2" s="184" t="s">
        <v>199</v>
      </c>
      <c r="B2" s="184" t="s">
        <v>9</v>
      </c>
      <c r="C2" s="183" t="s">
        <v>10</v>
      </c>
      <c r="D2" s="183"/>
      <c r="E2" s="183"/>
      <c r="F2" s="183"/>
      <c r="G2" s="184" t="s">
        <v>180</v>
      </c>
      <c r="H2" s="184" t="s">
        <v>181</v>
      </c>
      <c r="I2" s="184" t="s">
        <v>182</v>
      </c>
    </row>
    <row r="3" spans="1:9" ht="15">
      <c r="A3" s="184"/>
      <c r="B3" s="184"/>
      <c r="C3" s="184" t="s">
        <v>11</v>
      </c>
      <c r="D3" s="184" t="s">
        <v>12</v>
      </c>
      <c r="E3" s="184" t="s">
        <v>13</v>
      </c>
      <c r="F3" s="184" t="s">
        <v>14</v>
      </c>
      <c r="G3" s="184"/>
      <c r="H3" s="184"/>
      <c r="I3" s="184"/>
    </row>
    <row r="4" spans="1:9" ht="15">
      <c r="A4" s="184"/>
      <c r="B4" s="184"/>
      <c r="C4" s="184"/>
      <c r="D4" s="184"/>
      <c r="E4" s="184"/>
      <c r="F4" s="184"/>
      <c r="G4" s="184"/>
      <c r="H4" s="184"/>
      <c r="I4" s="184"/>
    </row>
    <row r="5" spans="1:9" ht="30">
      <c r="A5" s="113" t="s">
        <v>19</v>
      </c>
      <c r="B5" s="95">
        <v>8000781</v>
      </c>
      <c r="C5" s="96">
        <f aca="true" t="shared" si="0" ref="C5:C10">D5+E5</f>
        <v>4531190</v>
      </c>
      <c r="D5" s="114">
        <v>3711254</v>
      </c>
      <c r="E5" s="114">
        <v>819936</v>
      </c>
      <c r="F5" s="114">
        <v>3469591</v>
      </c>
      <c r="G5" s="97">
        <f aca="true" t="shared" si="1" ref="G5:G10">C5/B5*100</f>
        <v>56.63434607196473</v>
      </c>
      <c r="H5" s="97">
        <f>+D5/B5*100</f>
        <v>46.38614655244282</v>
      </c>
      <c r="I5" s="98">
        <f>+E5/C5*100</f>
        <v>18.095378918120847</v>
      </c>
    </row>
    <row r="6" spans="1:9" ht="15">
      <c r="A6" s="115" t="s">
        <v>114</v>
      </c>
      <c r="B6" s="116">
        <v>3034813</v>
      </c>
      <c r="C6" s="77">
        <f>D6+E6</f>
        <v>1869880</v>
      </c>
      <c r="D6" s="77">
        <v>1579268</v>
      </c>
      <c r="E6" s="77">
        <v>290612</v>
      </c>
      <c r="F6" s="77">
        <v>1164933</v>
      </c>
      <c r="G6" s="100">
        <f t="shared" si="1"/>
        <v>61.614339993930436</v>
      </c>
      <c r="H6" s="100">
        <f aca="true" t="shared" si="2" ref="H6:I10">+D6/B6*100</f>
        <v>52.038395775950605</v>
      </c>
      <c r="I6" s="117">
        <f t="shared" si="2"/>
        <v>15.541745994395361</v>
      </c>
    </row>
    <row r="7" spans="1:9" ht="15">
      <c r="A7" s="115" t="s">
        <v>62</v>
      </c>
      <c r="B7" s="116">
        <v>1156596</v>
      </c>
      <c r="C7" s="77">
        <f t="shared" si="0"/>
        <v>813849</v>
      </c>
      <c r="D7" s="77">
        <v>685289</v>
      </c>
      <c r="E7" s="77">
        <v>128560</v>
      </c>
      <c r="F7" s="77">
        <v>342748</v>
      </c>
      <c r="G7" s="100">
        <f t="shared" si="1"/>
        <v>70.36588402519116</v>
      </c>
      <c r="H7" s="100">
        <f t="shared" si="2"/>
        <v>59.25050752380261</v>
      </c>
      <c r="I7" s="117">
        <f t="shared" si="2"/>
        <v>15.796542110391485</v>
      </c>
    </row>
    <row r="8" spans="1:9" ht="15">
      <c r="A8" s="115" t="s">
        <v>115</v>
      </c>
      <c r="B8" s="116">
        <v>259094</v>
      </c>
      <c r="C8" s="77">
        <f t="shared" si="0"/>
        <v>174134</v>
      </c>
      <c r="D8" s="77">
        <v>147629</v>
      </c>
      <c r="E8" s="77">
        <v>26505</v>
      </c>
      <c r="F8" s="77">
        <v>84960</v>
      </c>
      <c r="G8" s="100">
        <f t="shared" si="1"/>
        <v>67.20881224574865</v>
      </c>
      <c r="H8" s="100">
        <f t="shared" si="2"/>
        <v>56.97893428639799</v>
      </c>
      <c r="I8" s="117">
        <f t="shared" si="2"/>
        <v>15.22103667290707</v>
      </c>
    </row>
    <row r="9" spans="1:9" ht="15">
      <c r="A9" s="115" t="s">
        <v>116</v>
      </c>
      <c r="B9" s="116">
        <v>3001788</v>
      </c>
      <c r="C9" s="77">
        <f t="shared" si="0"/>
        <v>1502963</v>
      </c>
      <c r="D9" s="77">
        <v>1158509</v>
      </c>
      <c r="E9" s="77">
        <v>344454</v>
      </c>
      <c r="F9" s="77">
        <v>1498825</v>
      </c>
      <c r="G9" s="100">
        <f t="shared" si="1"/>
        <v>50.0689255870168</v>
      </c>
      <c r="H9" s="100">
        <f t="shared" si="2"/>
        <v>38.593964663727085</v>
      </c>
      <c r="I9" s="117">
        <f t="shared" si="2"/>
        <v>22.918328661450747</v>
      </c>
    </row>
    <row r="10" spans="1:9" ht="15">
      <c r="A10" s="115" t="s">
        <v>117</v>
      </c>
      <c r="B10" s="116">
        <v>548490</v>
      </c>
      <c r="C10" s="77">
        <f t="shared" si="0"/>
        <v>170366</v>
      </c>
      <c r="D10" s="77">
        <v>140560</v>
      </c>
      <c r="E10" s="77">
        <v>29806</v>
      </c>
      <c r="F10" s="77">
        <v>378125</v>
      </c>
      <c r="G10" s="100">
        <f t="shared" si="1"/>
        <v>31.060912687560393</v>
      </c>
      <c r="H10" s="100">
        <f t="shared" si="2"/>
        <v>25.62672063301063</v>
      </c>
      <c r="I10" s="117">
        <f t="shared" si="2"/>
        <v>17.49527487879037</v>
      </c>
    </row>
    <row r="11" spans="1:9" ht="6.7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2:6" ht="15">
      <c r="B12" s="39"/>
      <c r="C12" s="39"/>
      <c r="D12" s="39"/>
      <c r="E12" s="51"/>
      <c r="F12" s="39"/>
    </row>
    <row r="13" spans="2:6" ht="15" customHeight="1">
      <c r="B13" s="39"/>
      <c r="C13" s="39"/>
      <c r="D13" s="39"/>
      <c r="E13" s="39"/>
      <c r="F13" s="39"/>
    </row>
    <row r="14" spans="2:6" ht="15" customHeight="1">
      <c r="B14" s="39"/>
      <c r="C14" s="39"/>
      <c r="D14" s="39"/>
      <c r="E14" s="39"/>
      <c r="F14" s="39"/>
    </row>
    <row r="15" ht="15">
      <c r="F15" s="39"/>
    </row>
  </sheetData>
  <sheetProtection/>
  <mergeCells count="10">
    <mergeCell ref="A2:A4"/>
    <mergeCell ref="B2:B4"/>
    <mergeCell ref="C2:F2"/>
    <mergeCell ref="G2:G4"/>
    <mergeCell ref="H2:H4"/>
    <mergeCell ref="I2:I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6">
      <selection activeCell="F30" sqref="F30"/>
    </sheetView>
  </sheetViews>
  <sheetFormatPr defaultColWidth="11.421875" defaultRowHeight="15"/>
  <cols>
    <col min="1" max="1" width="44.421875" style="36" customWidth="1"/>
    <col min="2" max="6" width="11.421875" style="36" customWidth="1"/>
    <col min="7" max="7" width="13.7109375" style="36" bestFit="1" customWidth="1"/>
    <col min="8" max="8" width="15.00390625" style="36" bestFit="1" customWidth="1"/>
    <col min="9" max="16384" width="11.421875" style="36" customWidth="1"/>
  </cols>
  <sheetData>
    <row r="1" spans="1:8" ht="15.75">
      <c r="A1" s="31" t="s">
        <v>207</v>
      </c>
      <c r="G1" s="37"/>
      <c r="H1" s="37"/>
    </row>
    <row r="2" spans="1:10" ht="15" customHeight="1">
      <c r="A2" s="189"/>
      <c r="B2" s="187" t="s">
        <v>9</v>
      </c>
      <c r="C2" s="170" t="s">
        <v>53</v>
      </c>
      <c r="D2" s="170"/>
      <c r="E2" s="170" t="s">
        <v>198</v>
      </c>
      <c r="F2" s="186"/>
      <c r="G2" s="120" t="s">
        <v>170</v>
      </c>
      <c r="H2" s="120" t="s">
        <v>169</v>
      </c>
      <c r="I2" s="10"/>
      <c r="J2" s="10"/>
    </row>
    <row r="3" spans="1:10" ht="15" customHeight="1">
      <c r="A3" s="189"/>
      <c r="B3" s="187"/>
      <c r="C3" s="187" t="s">
        <v>34</v>
      </c>
      <c r="D3" s="187" t="s">
        <v>35</v>
      </c>
      <c r="E3" s="187" t="s">
        <v>37</v>
      </c>
      <c r="F3" s="185" t="s">
        <v>36</v>
      </c>
      <c r="G3" s="121" t="s">
        <v>172</v>
      </c>
      <c r="H3" s="121" t="s">
        <v>65</v>
      </c>
      <c r="I3" s="10"/>
      <c r="J3" s="10"/>
    </row>
    <row r="4" spans="1:10" ht="15">
      <c r="A4" s="189"/>
      <c r="B4" s="187"/>
      <c r="C4" s="187"/>
      <c r="D4" s="187"/>
      <c r="E4" s="187"/>
      <c r="F4" s="185"/>
      <c r="G4" s="122" t="s">
        <v>64</v>
      </c>
      <c r="H4" s="122" t="s">
        <v>64</v>
      </c>
      <c r="I4" s="10"/>
      <c r="J4" s="10"/>
    </row>
    <row r="5" spans="1:8" s="5" customFormat="1" ht="15">
      <c r="A5" s="106" t="s">
        <v>58</v>
      </c>
      <c r="B5" s="107">
        <v>3711254</v>
      </c>
      <c r="C5" s="107">
        <v>2095381</v>
      </c>
      <c r="D5" s="107">
        <v>1615873</v>
      </c>
      <c r="E5" s="89">
        <v>857352</v>
      </c>
      <c r="F5" s="89">
        <v>2853901</v>
      </c>
      <c r="G5" s="112">
        <v>1181221</v>
      </c>
      <c r="H5" s="112">
        <v>2530032</v>
      </c>
    </row>
    <row r="6" spans="1:8" ht="15" customHeight="1">
      <c r="A6" s="118" t="s">
        <v>75</v>
      </c>
      <c r="B6" s="78">
        <v>331201</v>
      </c>
      <c r="C6" s="78">
        <v>180503</v>
      </c>
      <c r="D6" s="78">
        <v>150698</v>
      </c>
      <c r="E6" s="78">
        <v>61878</v>
      </c>
      <c r="F6" s="78">
        <v>269323</v>
      </c>
      <c r="G6" s="78">
        <v>68477</v>
      </c>
      <c r="H6" s="78">
        <v>262724</v>
      </c>
    </row>
    <row r="7" spans="1:8" ht="15" customHeight="1">
      <c r="A7" s="119" t="s">
        <v>39</v>
      </c>
      <c r="B7" s="78">
        <v>490998</v>
      </c>
      <c r="C7" s="78">
        <v>294958</v>
      </c>
      <c r="D7" s="78">
        <v>196040</v>
      </c>
      <c r="E7" s="78">
        <v>103372</v>
      </c>
      <c r="F7" s="78">
        <v>387626</v>
      </c>
      <c r="G7" s="78">
        <v>124916</v>
      </c>
      <c r="H7" s="78">
        <v>366082</v>
      </c>
    </row>
    <row r="8" spans="1:8" ht="15" customHeight="1">
      <c r="A8" s="119" t="s">
        <v>40</v>
      </c>
      <c r="B8" s="78">
        <v>506737</v>
      </c>
      <c r="C8" s="78">
        <v>286686</v>
      </c>
      <c r="D8" s="78">
        <v>220051</v>
      </c>
      <c r="E8" s="78">
        <v>139368</v>
      </c>
      <c r="F8" s="78">
        <v>367369</v>
      </c>
      <c r="G8" s="78">
        <v>125021</v>
      </c>
      <c r="H8" s="78">
        <v>381717</v>
      </c>
    </row>
    <row r="9" spans="1:8" ht="16.5" customHeight="1">
      <c r="A9" s="119" t="s">
        <v>52</v>
      </c>
      <c r="B9" s="78">
        <v>530843</v>
      </c>
      <c r="C9" s="78">
        <v>298356</v>
      </c>
      <c r="D9" s="78">
        <v>232487</v>
      </c>
      <c r="E9" s="78">
        <v>136379</v>
      </c>
      <c r="F9" s="78">
        <v>394464</v>
      </c>
      <c r="G9" s="78">
        <v>174025</v>
      </c>
      <c r="H9" s="78">
        <v>356818</v>
      </c>
    </row>
    <row r="10" spans="1:8" ht="16.5" customHeight="1">
      <c r="A10" s="119" t="s">
        <v>41</v>
      </c>
      <c r="B10" s="78">
        <v>547979</v>
      </c>
      <c r="C10" s="78">
        <v>314638</v>
      </c>
      <c r="D10" s="78">
        <v>233340</v>
      </c>
      <c r="E10" s="78">
        <v>137028</v>
      </c>
      <c r="F10" s="78">
        <v>410951</v>
      </c>
      <c r="G10" s="78">
        <v>183403</v>
      </c>
      <c r="H10" s="78">
        <v>364576</v>
      </c>
    </row>
    <row r="11" spans="1:8" ht="16.5" customHeight="1">
      <c r="A11" s="119" t="s">
        <v>42</v>
      </c>
      <c r="B11" s="78">
        <v>443749</v>
      </c>
      <c r="C11" s="78">
        <v>235027</v>
      </c>
      <c r="D11" s="78">
        <v>208722</v>
      </c>
      <c r="E11" s="78">
        <v>103542</v>
      </c>
      <c r="F11" s="78">
        <v>340207</v>
      </c>
      <c r="G11" s="78">
        <v>173187</v>
      </c>
      <c r="H11" s="78">
        <v>270562</v>
      </c>
    </row>
    <row r="12" spans="1:8" ht="16.5" customHeight="1">
      <c r="A12" s="119" t="s">
        <v>43</v>
      </c>
      <c r="B12" s="78">
        <v>279796</v>
      </c>
      <c r="C12" s="78">
        <v>146219</v>
      </c>
      <c r="D12" s="78">
        <v>133577</v>
      </c>
      <c r="E12" s="78">
        <v>83718</v>
      </c>
      <c r="F12" s="78">
        <v>196078</v>
      </c>
      <c r="G12" s="78">
        <v>105914</v>
      </c>
      <c r="H12" s="78">
        <v>173882</v>
      </c>
    </row>
    <row r="13" spans="1:8" ht="16.5" customHeight="1">
      <c r="A13" s="119" t="s">
        <v>44</v>
      </c>
      <c r="B13" s="78">
        <v>242768</v>
      </c>
      <c r="C13" s="78">
        <v>127255</v>
      </c>
      <c r="D13" s="78">
        <v>115513</v>
      </c>
      <c r="E13" s="78">
        <v>44407</v>
      </c>
      <c r="F13" s="78">
        <v>198360</v>
      </c>
      <c r="G13" s="78">
        <v>96872</v>
      </c>
      <c r="H13" s="78">
        <v>145896</v>
      </c>
    </row>
    <row r="14" spans="1:8" ht="16.5" customHeight="1">
      <c r="A14" s="119" t="s">
        <v>45</v>
      </c>
      <c r="B14" s="78">
        <v>149852</v>
      </c>
      <c r="C14" s="78">
        <v>97236</v>
      </c>
      <c r="D14" s="78">
        <v>52616</v>
      </c>
      <c r="E14" s="78">
        <v>28031</v>
      </c>
      <c r="F14" s="78">
        <v>121821</v>
      </c>
      <c r="G14" s="78">
        <v>57256</v>
      </c>
      <c r="H14" s="78">
        <v>92596</v>
      </c>
    </row>
    <row r="15" spans="1:8" ht="16.5" customHeight="1">
      <c r="A15" s="119" t="s">
        <v>46</v>
      </c>
      <c r="B15" s="78">
        <v>113440</v>
      </c>
      <c r="C15" s="78">
        <v>67364</v>
      </c>
      <c r="D15" s="78">
        <v>46077</v>
      </c>
      <c r="E15" s="78">
        <v>11674</v>
      </c>
      <c r="F15" s="78">
        <v>101766</v>
      </c>
      <c r="G15" s="78">
        <v>42497</v>
      </c>
      <c r="H15" s="78">
        <v>70943</v>
      </c>
    </row>
    <row r="16" spans="1:8" ht="16.5" customHeight="1">
      <c r="A16" s="119" t="s">
        <v>47</v>
      </c>
      <c r="B16" s="78">
        <v>44343</v>
      </c>
      <c r="C16" s="78">
        <v>23644</v>
      </c>
      <c r="D16" s="78">
        <v>20699</v>
      </c>
      <c r="E16" s="78">
        <v>3164</v>
      </c>
      <c r="F16" s="78">
        <v>41179</v>
      </c>
      <c r="G16" s="78">
        <v>21369</v>
      </c>
      <c r="H16" s="78">
        <v>22974</v>
      </c>
    </row>
    <row r="17" spans="1:8" ht="16.5" customHeight="1">
      <c r="A17" s="119" t="s">
        <v>48</v>
      </c>
      <c r="B17" s="78">
        <v>24048</v>
      </c>
      <c r="C17" s="78">
        <v>19145</v>
      </c>
      <c r="D17" s="78">
        <v>4903</v>
      </c>
      <c r="E17" s="78">
        <v>3095</v>
      </c>
      <c r="F17" s="78">
        <v>20952</v>
      </c>
      <c r="G17" s="78">
        <v>6222</v>
      </c>
      <c r="H17" s="78">
        <v>17825</v>
      </c>
    </row>
    <row r="18" spans="1:8" ht="16.5" customHeight="1">
      <c r="A18" s="119" t="s">
        <v>49</v>
      </c>
      <c r="B18" s="78">
        <v>5500</v>
      </c>
      <c r="C18" s="78">
        <v>4350</v>
      </c>
      <c r="D18" s="78">
        <v>1150</v>
      </c>
      <c r="E18" s="78">
        <v>1696</v>
      </c>
      <c r="F18" s="78">
        <v>3804</v>
      </c>
      <c r="G18" s="78">
        <v>2062</v>
      </c>
      <c r="H18" s="78">
        <v>3438</v>
      </c>
    </row>
    <row r="19" spans="1:8" ht="6.75" customHeight="1">
      <c r="A19" s="1"/>
      <c r="B19" s="1"/>
      <c r="C19" s="1"/>
      <c r="D19" s="1"/>
      <c r="E19" s="1"/>
      <c r="F19" s="1"/>
      <c r="G19" s="1"/>
      <c r="H19" s="1"/>
    </row>
    <row r="20" ht="15.75">
      <c r="A20" s="31" t="s">
        <v>208</v>
      </c>
    </row>
    <row r="21" spans="1:8" ht="15">
      <c r="A21" s="169"/>
      <c r="B21" s="187" t="s">
        <v>9</v>
      </c>
      <c r="C21" s="188" t="s">
        <v>53</v>
      </c>
      <c r="D21" s="188"/>
      <c r="E21" s="188" t="s">
        <v>198</v>
      </c>
      <c r="F21" s="188"/>
      <c r="G21" s="123" t="s">
        <v>170</v>
      </c>
      <c r="H21" s="120" t="s">
        <v>169</v>
      </c>
    </row>
    <row r="22" spans="1:8" ht="15">
      <c r="A22" s="169"/>
      <c r="B22" s="187"/>
      <c r="C22" s="187" t="s">
        <v>34</v>
      </c>
      <c r="D22" s="187" t="s">
        <v>35</v>
      </c>
      <c r="E22" s="187" t="s">
        <v>37</v>
      </c>
      <c r="F22" s="187" t="s">
        <v>36</v>
      </c>
      <c r="G22" s="124" t="s">
        <v>172</v>
      </c>
      <c r="H22" s="121" t="s">
        <v>65</v>
      </c>
    </row>
    <row r="23" spans="1:8" ht="15">
      <c r="A23" s="169"/>
      <c r="B23" s="187"/>
      <c r="C23" s="187"/>
      <c r="D23" s="187"/>
      <c r="E23" s="187"/>
      <c r="F23" s="187"/>
      <c r="G23" s="125" t="s">
        <v>64</v>
      </c>
      <c r="H23" s="122" t="s">
        <v>64</v>
      </c>
    </row>
    <row r="24" spans="1:8" ht="15">
      <c r="A24" s="115" t="s">
        <v>161</v>
      </c>
      <c r="B24" s="89">
        <v>3711254</v>
      </c>
      <c r="C24" s="89">
        <v>2095381</v>
      </c>
      <c r="D24" s="89">
        <v>1615873</v>
      </c>
      <c r="E24" s="89">
        <v>857352</v>
      </c>
      <c r="F24" s="89">
        <v>2853901</v>
      </c>
      <c r="G24" s="89">
        <v>1181221</v>
      </c>
      <c r="H24" s="89">
        <v>2530032</v>
      </c>
    </row>
    <row r="25" spans="1:10" ht="15">
      <c r="A25" s="115" t="s">
        <v>109</v>
      </c>
      <c r="B25" s="78">
        <v>38243</v>
      </c>
      <c r="C25" s="78">
        <v>27831</v>
      </c>
      <c r="D25" s="78">
        <v>10412</v>
      </c>
      <c r="E25" s="78">
        <v>30984</v>
      </c>
      <c r="F25" s="78">
        <v>7259</v>
      </c>
      <c r="G25" s="78">
        <v>4193</v>
      </c>
      <c r="H25" s="78">
        <v>34050</v>
      </c>
      <c r="J25" s="39"/>
    </row>
    <row r="26" spans="1:10" ht="15">
      <c r="A26" s="115" t="s">
        <v>16</v>
      </c>
      <c r="B26" s="78">
        <v>215991</v>
      </c>
      <c r="C26" s="78">
        <v>127444</v>
      </c>
      <c r="D26" s="78">
        <v>88547</v>
      </c>
      <c r="E26" s="78">
        <v>128219</v>
      </c>
      <c r="F26" s="78">
        <v>87772</v>
      </c>
      <c r="G26" s="78">
        <v>28565</v>
      </c>
      <c r="H26" s="78">
        <v>187426</v>
      </c>
      <c r="J26" s="39"/>
    </row>
    <row r="27" spans="1:10" ht="15">
      <c r="A27" s="126" t="s">
        <v>118</v>
      </c>
      <c r="B27" s="78">
        <v>46745</v>
      </c>
      <c r="C27" s="78">
        <v>31226</v>
      </c>
      <c r="D27" s="78">
        <v>15518</v>
      </c>
      <c r="E27" s="78">
        <v>32687</v>
      </c>
      <c r="F27" s="78">
        <v>14057</v>
      </c>
      <c r="G27" s="78">
        <v>536</v>
      </c>
      <c r="H27" s="78">
        <v>46209</v>
      </c>
      <c r="J27" s="39"/>
    </row>
    <row r="28" spans="1:10" ht="15">
      <c r="A28" s="115" t="s">
        <v>119</v>
      </c>
      <c r="B28" s="78">
        <v>37910</v>
      </c>
      <c r="C28" s="78">
        <v>14763</v>
      </c>
      <c r="D28" s="78">
        <v>23147</v>
      </c>
      <c r="E28" s="78">
        <v>21391</v>
      </c>
      <c r="F28" s="78">
        <v>16519</v>
      </c>
      <c r="G28" s="127">
        <v>5572</v>
      </c>
      <c r="H28" s="78">
        <v>32338</v>
      </c>
      <c r="J28" s="39"/>
    </row>
    <row r="29" spans="1:10" ht="15">
      <c r="A29" s="115" t="s">
        <v>38</v>
      </c>
      <c r="B29" s="78">
        <v>468663</v>
      </c>
      <c r="C29" s="78">
        <v>218461</v>
      </c>
      <c r="D29" s="78">
        <v>250202</v>
      </c>
      <c r="E29" s="78">
        <v>223194</v>
      </c>
      <c r="F29" s="78">
        <v>245469</v>
      </c>
      <c r="G29" s="78">
        <v>102518</v>
      </c>
      <c r="H29" s="78">
        <v>366145</v>
      </c>
      <c r="J29" s="39"/>
    </row>
    <row r="30" spans="1:10" ht="15">
      <c r="A30" s="115" t="s">
        <v>178</v>
      </c>
      <c r="B30" s="78">
        <v>247882</v>
      </c>
      <c r="C30" s="78">
        <v>138750</v>
      </c>
      <c r="D30" s="78">
        <v>109132</v>
      </c>
      <c r="E30" s="78">
        <v>20545</v>
      </c>
      <c r="F30" s="78">
        <v>227336</v>
      </c>
      <c r="G30" s="78">
        <v>31011</v>
      </c>
      <c r="H30" s="78">
        <v>216870</v>
      </c>
      <c r="J30" s="39"/>
    </row>
    <row r="31" spans="1:10" ht="15">
      <c r="A31" s="115" t="s">
        <v>51</v>
      </c>
      <c r="B31" s="78">
        <v>371985</v>
      </c>
      <c r="C31" s="78">
        <v>274002</v>
      </c>
      <c r="D31" s="78">
        <v>97984</v>
      </c>
      <c r="E31" s="78">
        <v>123807</v>
      </c>
      <c r="F31" s="78">
        <v>248179</v>
      </c>
      <c r="G31" s="78">
        <v>111704</v>
      </c>
      <c r="H31" s="78">
        <v>260282</v>
      </c>
      <c r="J31" s="39"/>
    </row>
    <row r="32" spans="1:10" ht="15">
      <c r="A32" s="113" t="s">
        <v>183</v>
      </c>
      <c r="B32" s="78">
        <v>78276</v>
      </c>
      <c r="C32" s="78">
        <v>76910</v>
      </c>
      <c r="D32" s="78">
        <v>1366</v>
      </c>
      <c r="E32" s="78">
        <v>37708</v>
      </c>
      <c r="F32" s="78">
        <v>40568</v>
      </c>
      <c r="G32" s="78">
        <v>10961</v>
      </c>
      <c r="H32" s="78">
        <v>67315</v>
      </c>
      <c r="J32" s="39"/>
    </row>
    <row r="33" spans="1:10" ht="15">
      <c r="A33" s="115" t="s">
        <v>50</v>
      </c>
      <c r="B33" s="78">
        <v>2205559</v>
      </c>
      <c r="C33" s="78">
        <v>1185995</v>
      </c>
      <c r="D33" s="78">
        <v>1019564</v>
      </c>
      <c r="E33" s="78">
        <v>238816</v>
      </c>
      <c r="F33" s="78">
        <v>1966743</v>
      </c>
      <c r="G33" s="78">
        <v>886162</v>
      </c>
      <c r="H33" s="78">
        <v>1319397</v>
      </c>
      <c r="J33" s="39"/>
    </row>
    <row r="34" spans="1:8" ht="8.25" customHeight="1">
      <c r="A34" s="40"/>
      <c r="B34" s="40"/>
      <c r="C34" s="40" t="s">
        <v>113</v>
      </c>
      <c r="D34" s="40"/>
      <c r="E34" s="40" t="s">
        <v>113</v>
      </c>
      <c r="F34" s="40"/>
      <c r="G34" s="40" t="s">
        <v>113</v>
      </c>
      <c r="H34" s="40"/>
    </row>
  </sheetData>
  <sheetProtection/>
  <mergeCells count="16">
    <mergeCell ref="A2:A4"/>
    <mergeCell ref="B2:B4"/>
    <mergeCell ref="C3:C4"/>
    <mergeCell ref="D3:D4"/>
    <mergeCell ref="C2:D2"/>
    <mergeCell ref="E3:E4"/>
    <mergeCell ref="F3:F4"/>
    <mergeCell ref="E2:F2"/>
    <mergeCell ref="A21:A23"/>
    <mergeCell ref="B21:B23"/>
    <mergeCell ref="C22:C23"/>
    <mergeCell ref="D22:D23"/>
    <mergeCell ref="E22:E23"/>
    <mergeCell ref="F22:F23"/>
    <mergeCell ref="C21:D21"/>
    <mergeCell ref="E21:F21"/>
  </mergeCells>
  <printOptions/>
  <pageMargins left="0.75" right="0.75" top="1" bottom="1" header="0.5" footer="0.5"/>
  <pageSetup horizontalDpi="600" verticalDpi="600" orientation="landscape" paperSize="9" scale="77" r:id="rId1"/>
  <headerFoot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K25"/>
  <sheetViews>
    <sheetView view="pageBreakPreview" zoomScale="110" zoomScaleNormal="140" zoomScaleSheetLayoutView="110" zoomScalePageLayoutView="0" workbookViewId="0" topLeftCell="A1">
      <selection activeCell="F13" sqref="F13"/>
    </sheetView>
  </sheetViews>
  <sheetFormatPr defaultColWidth="11.421875" defaultRowHeight="15"/>
  <cols>
    <col min="1" max="1" width="30.28125" style="36" customWidth="1"/>
    <col min="2" max="5" width="11.57421875" style="36" customWidth="1"/>
    <col min="6" max="6" width="12.140625" style="36" customWidth="1"/>
    <col min="7" max="7" width="14.57421875" style="36" customWidth="1"/>
    <col min="8" max="8" width="14.421875" style="36" customWidth="1"/>
    <col min="9" max="16384" width="11.421875" style="36" customWidth="1"/>
  </cols>
  <sheetData>
    <row r="1" spans="1:8" ht="3.75" customHeight="1">
      <c r="A1" s="1"/>
      <c r="B1" s="44"/>
      <c r="C1" s="44"/>
      <c r="D1" s="44"/>
      <c r="E1" s="44"/>
      <c r="F1" s="44"/>
      <c r="G1" s="44"/>
      <c r="H1" s="44"/>
    </row>
    <row r="2" spans="1:8" ht="15.75">
      <c r="A2" s="31" t="s">
        <v>209</v>
      </c>
      <c r="B2" s="56"/>
      <c r="C2" s="56"/>
      <c r="D2" s="56"/>
      <c r="E2" s="56"/>
      <c r="F2" s="56"/>
      <c r="G2" s="56"/>
      <c r="H2" s="56"/>
    </row>
    <row r="3" spans="1:8" ht="15">
      <c r="A3" s="190"/>
      <c r="B3" s="191" t="s">
        <v>9</v>
      </c>
      <c r="C3" s="193" t="s">
        <v>53</v>
      </c>
      <c r="D3" s="194"/>
      <c r="E3" s="193" t="s">
        <v>198</v>
      </c>
      <c r="F3" s="194"/>
      <c r="G3" s="128" t="s">
        <v>170</v>
      </c>
      <c r="H3" s="128" t="s">
        <v>169</v>
      </c>
    </row>
    <row r="4" spans="1:8" ht="15">
      <c r="A4" s="190"/>
      <c r="B4" s="191"/>
      <c r="C4" s="192" t="s">
        <v>34</v>
      </c>
      <c r="D4" s="192" t="s">
        <v>35</v>
      </c>
      <c r="E4" s="192" t="s">
        <v>37</v>
      </c>
      <c r="F4" s="192" t="s">
        <v>36</v>
      </c>
      <c r="G4" s="129" t="s">
        <v>172</v>
      </c>
      <c r="H4" s="129" t="s">
        <v>65</v>
      </c>
    </row>
    <row r="5" spans="1:8" ht="15">
      <c r="A5" s="190"/>
      <c r="B5" s="191"/>
      <c r="C5" s="192"/>
      <c r="D5" s="192"/>
      <c r="E5" s="192"/>
      <c r="F5" s="192"/>
      <c r="G5" s="130" t="s">
        <v>64</v>
      </c>
      <c r="H5" s="130" t="s">
        <v>64</v>
      </c>
    </row>
    <row r="6" spans="1:8" ht="15">
      <c r="A6" s="115" t="s">
        <v>15</v>
      </c>
      <c r="B6" s="78">
        <v>3711254</v>
      </c>
      <c r="C6" s="78">
        <v>2095381</v>
      </c>
      <c r="D6" s="78">
        <v>1615873</v>
      </c>
      <c r="E6" s="78">
        <v>857352</v>
      </c>
      <c r="F6" s="78">
        <v>2853901</v>
      </c>
      <c r="G6" s="78">
        <v>1181221</v>
      </c>
      <c r="H6" s="78">
        <v>2530032</v>
      </c>
    </row>
    <row r="7" spans="1:8" ht="15">
      <c r="A7" s="131" t="s">
        <v>61</v>
      </c>
      <c r="B7" s="78">
        <v>1671383</v>
      </c>
      <c r="C7" s="78">
        <v>951885</v>
      </c>
      <c r="D7" s="78">
        <v>719498</v>
      </c>
      <c r="E7" s="78">
        <v>162632</v>
      </c>
      <c r="F7" s="78">
        <v>1508751</v>
      </c>
      <c r="G7" s="78">
        <v>655266</v>
      </c>
      <c r="H7" s="78">
        <v>1016117</v>
      </c>
    </row>
    <row r="8" spans="1:8" ht="15">
      <c r="A8" s="131" t="s">
        <v>56</v>
      </c>
      <c r="B8" s="78">
        <v>1224339</v>
      </c>
      <c r="C8" s="78">
        <v>668455</v>
      </c>
      <c r="D8" s="78">
        <v>555884</v>
      </c>
      <c r="E8" s="78">
        <v>243675</v>
      </c>
      <c r="F8" s="78">
        <v>980664</v>
      </c>
      <c r="G8" s="78">
        <v>421121</v>
      </c>
      <c r="H8" s="78">
        <v>803218</v>
      </c>
    </row>
    <row r="9" spans="1:8" ht="15">
      <c r="A9" s="131" t="s">
        <v>101</v>
      </c>
      <c r="B9" s="78">
        <v>245215</v>
      </c>
      <c r="C9" s="78">
        <v>138374</v>
      </c>
      <c r="D9" s="78">
        <v>106841</v>
      </c>
      <c r="E9" s="78">
        <v>91729</v>
      </c>
      <c r="F9" s="78">
        <v>153486</v>
      </c>
      <c r="G9" s="78">
        <v>45188</v>
      </c>
      <c r="H9" s="78">
        <v>200027</v>
      </c>
    </row>
    <row r="10" spans="1:8" ht="15">
      <c r="A10" s="131" t="s">
        <v>57</v>
      </c>
      <c r="B10" s="78">
        <v>301114</v>
      </c>
      <c r="C10" s="78">
        <v>181370</v>
      </c>
      <c r="D10" s="78">
        <v>119744</v>
      </c>
      <c r="E10" s="78">
        <v>151958</v>
      </c>
      <c r="F10" s="78">
        <v>149156</v>
      </c>
      <c r="G10" s="78">
        <v>43515</v>
      </c>
      <c r="H10" s="78">
        <v>257599</v>
      </c>
    </row>
    <row r="11" spans="1:8" ht="15">
      <c r="A11" s="131" t="s">
        <v>102</v>
      </c>
      <c r="B11" s="78">
        <v>269203</v>
      </c>
      <c r="C11" s="78">
        <v>155298</v>
      </c>
      <c r="D11" s="78">
        <v>113905</v>
      </c>
      <c r="E11" s="78">
        <v>207358</v>
      </c>
      <c r="F11" s="78">
        <v>61844</v>
      </c>
      <c r="G11" s="78">
        <v>16131</v>
      </c>
      <c r="H11" s="78">
        <v>253071</v>
      </c>
    </row>
    <row r="12" spans="1:8" ht="6" customHeight="1">
      <c r="A12" s="1"/>
      <c r="B12" s="1"/>
      <c r="C12" s="1"/>
      <c r="D12" s="1"/>
      <c r="E12" s="1"/>
      <c r="F12" s="1"/>
      <c r="G12" s="1"/>
      <c r="H12" s="1"/>
    </row>
    <row r="13" ht="15.75" customHeight="1"/>
    <row r="16" spans="2:8" ht="15">
      <c r="B16" s="39"/>
      <c r="C16" s="39"/>
      <c r="D16" s="39"/>
      <c r="E16" s="39"/>
      <c r="F16" s="39"/>
      <c r="G16" s="39"/>
      <c r="H16" s="39"/>
    </row>
    <row r="17" ht="15">
      <c r="E17" s="2"/>
    </row>
    <row r="18" spans="2:11" ht="15">
      <c r="B18" s="39"/>
      <c r="C18" s="39"/>
      <c r="D18" s="39"/>
      <c r="E18" s="39"/>
      <c r="F18" s="39"/>
      <c r="G18" s="39"/>
      <c r="H18" s="39"/>
      <c r="K18" s="39"/>
    </row>
    <row r="19" spans="2:11" ht="15">
      <c r="B19" s="39"/>
      <c r="C19" s="39"/>
      <c r="D19" s="39"/>
      <c r="E19" s="39"/>
      <c r="F19" s="39"/>
      <c r="G19" s="39"/>
      <c r="H19" s="39"/>
      <c r="K19" s="39"/>
    </row>
    <row r="20" spans="2:11" ht="15">
      <c r="B20" s="39"/>
      <c r="C20" s="39"/>
      <c r="D20" s="39"/>
      <c r="E20" s="39"/>
      <c r="F20" s="39"/>
      <c r="G20" s="39"/>
      <c r="H20" s="39"/>
      <c r="K20" s="39"/>
    </row>
    <row r="21" spans="2:11" ht="15">
      <c r="B21" s="39"/>
      <c r="C21" s="39"/>
      <c r="D21" s="39"/>
      <c r="E21" s="39"/>
      <c r="F21" s="39"/>
      <c r="G21" s="39"/>
      <c r="H21" s="39"/>
      <c r="K21" s="39"/>
    </row>
    <row r="22" spans="2:11" ht="15">
      <c r="B22" s="39"/>
      <c r="C22" s="39"/>
      <c r="D22" s="39"/>
      <c r="E22" s="39"/>
      <c r="F22" s="39"/>
      <c r="G22" s="39"/>
      <c r="H22" s="39"/>
      <c r="K22" s="39"/>
    </row>
    <row r="23" spans="2:8" ht="15">
      <c r="B23" s="39"/>
      <c r="C23" s="39"/>
      <c r="D23" s="39"/>
      <c r="E23" s="39"/>
      <c r="F23" s="39"/>
      <c r="H23" s="39"/>
    </row>
    <row r="24" ht="15">
      <c r="K24" s="39"/>
    </row>
    <row r="25" spans="2:10" ht="15">
      <c r="B25" s="39"/>
      <c r="C25" s="39"/>
      <c r="D25" s="39"/>
      <c r="E25" s="39"/>
      <c r="F25" s="39"/>
      <c r="G25" s="39"/>
      <c r="H25" s="39"/>
      <c r="J25" s="39"/>
    </row>
  </sheetData>
  <sheetProtection/>
  <mergeCells count="8">
    <mergeCell ref="A3:A5"/>
    <mergeCell ref="B3:B5"/>
    <mergeCell ref="C4:C5"/>
    <mergeCell ref="D4:D5"/>
    <mergeCell ref="E4:E5"/>
    <mergeCell ref="F4:F5"/>
    <mergeCell ref="C3:D3"/>
    <mergeCell ref="E3:F3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zoomScaleSheetLayoutView="100" zoomScalePageLayoutView="0" workbookViewId="0" topLeftCell="A16">
      <selection activeCell="F9" sqref="F9"/>
    </sheetView>
  </sheetViews>
  <sheetFormatPr defaultColWidth="11.421875" defaultRowHeight="15"/>
  <cols>
    <col min="1" max="1" width="35.28125" style="69" customWidth="1"/>
    <col min="2" max="6" width="10.57421875" style="69" customWidth="1"/>
    <col min="7" max="7" width="13.8515625" style="69" customWidth="1"/>
    <col min="8" max="8" width="16.421875" style="69" customWidth="1"/>
    <col min="9" max="16384" width="11.421875" style="69" customWidth="1"/>
  </cols>
  <sheetData>
    <row r="1" ht="15.75">
      <c r="A1" s="68" t="s">
        <v>210</v>
      </c>
    </row>
    <row r="2" spans="1:10" ht="15" customHeight="1">
      <c r="A2" s="195"/>
      <c r="B2" s="196" t="s">
        <v>9</v>
      </c>
      <c r="C2" s="197" t="s">
        <v>53</v>
      </c>
      <c r="D2" s="198"/>
      <c r="E2" s="197" t="s">
        <v>198</v>
      </c>
      <c r="F2" s="198"/>
      <c r="G2" s="137" t="s">
        <v>170</v>
      </c>
      <c r="H2" s="137" t="s">
        <v>169</v>
      </c>
      <c r="I2" s="70"/>
      <c r="J2" s="70"/>
    </row>
    <row r="3" spans="1:10" ht="15">
      <c r="A3" s="195"/>
      <c r="B3" s="196"/>
      <c r="C3" s="196" t="s">
        <v>34</v>
      </c>
      <c r="D3" s="196" t="s">
        <v>35</v>
      </c>
      <c r="E3" s="196" t="s">
        <v>37</v>
      </c>
      <c r="F3" s="196" t="s">
        <v>36</v>
      </c>
      <c r="G3" s="138" t="s">
        <v>172</v>
      </c>
      <c r="H3" s="138" t="s">
        <v>65</v>
      </c>
      <c r="I3" s="70"/>
      <c r="J3" s="70"/>
    </row>
    <row r="4" spans="1:8" ht="15">
      <c r="A4" s="195"/>
      <c r="B4" s="196"/>
      <c r="C4" s="196"/>
      <c r="D4" s="196"/>
      <c r="E4" s="196"/>
      <c r="F4" s="196"/>
      <c r="G4" s="139" t="s">
        <v>64</v>
      </c>
      <c r="H4" s="139" t="s">
        <v>64</v>
      </c>
    </row>
    <row r="5" spans="1:8" ht="15">
      <c r="A5" s="132" t="s">
        <v>15</v>
      </c>
      <c r="B5" s="133">
        <v>3711254</v>
      </c>
      <c r="C5" s="133">
        <v>2095381</v>
      </c>
      <c r="D5" s="133">
        <v>1615873</v>
      </c>
      <c r="E5" s="133">
        <v>857352</v>
      </c>
      <c r="F5" s="133">
        <v>2853901</v>
      </c>
      <c r="G5" s="133">
        <v>1181221</v>
      </c>
      <c r="H5" s="133">
        <v>2530032</v>
      </c>
    </row>
    <row r="6" spans="1:8" ht="17.25" customHeight="1">
      <c r="A6" s="132" t="s">
        <v>17</v>
      </c>
      <c r="B6" s="134">
        <v>1690912</v>
      </c>
      <c r="C6" s="134">
        <v>806973</v>
      </c>
      <c r="D6" s="134">
        <v>883939</v>
      </c>
      <c r="E6" s="134">
        <v>50714</v>
      </c>
      <c r="F6" s="134">
        <v>1640198</v>
      </c>
      <c r="G6" s="134">
        <v>747717</v>
      </c>
      <c r="H6" s="134">
        <v>943196</v>
      </c>
    </row>
    <row r="7" spans="1:8" ht="17.25" customHeight="1">
      <c r="A7" s="132" t="s">
        <v>18</v>
      </c>
      <c r="B7" s="134">
        <v>51568</v>
      </c>
      <c r="C7" s="134">
        <v>39324</v>
      </c>
      <c r="D7" s="134">
        <v>12244</v>
      </c>
      <c r="E7" s="134">
        <v>2068</v>
      </c>
      <c r="F7" s="134">
        <v>49499</v>
      </c>
      <c r="G7" s="134">
        <v>7778</v>
      </c>
      <c r="H7" s="134">
        <v>43789</v>
      </c>
    </row>
    <row r="8" spans="1:8" ht="17.25" customHeight="1">
      <c r="A8" s="132" t="s">
        <v>20</v>
      </c>
      <c r="B8" s="134">
        <v>239992</v>
      </c>
      <c r="C8" s="134">
        <v>130274</v>
      </c>
      <c r="D8" s="134">
        <v>109718</v>
      </c>
      <c r="E8" s="134">
        <v>74136</v>
      </c>
      <c r="F8" s="134">
        <v>165856</v>
      </c>
      <c r="G8" s="134">
        <v>68955</v>
      </c>
      <c r="H8" s="134">
        <v>171037</v>
      </c>
    </row>
    <row r="9" spans="1:8" ht="17.25" customHeight="1">
      <c r="A9" s="135" t="s">
        <v>21</v>
      </c>
      <c r="B9" s="134">
        <v>1606</v>
      </c>
      <c r="C9" s="134">
        <v>802</v>
      </c>
      <c r="D9" s="134">
        <v>804</v>
      </c>
      <c r="E9" s="134">
        <v>1137</v>
      </c>
      <c r="F9" s="134">
        <v>469</v>
      </c>
      <c r="G9" s="134">
        <v>189</v>
      </c>
      <c r="H9" s="134">
        <v>1417</v>
      </c>
    </row>
    <row r="10" spans="1:8" ht="17.25" customHeight="1">
      <c r="A10" s="132" t="s">
        <v>22</v>
      </c>
      <c r="B10" s="134">
        <v>4352</v>
      </c>
      <c r="C10" s="134">
        <v>3520</v>
      </c>
      <c r="D10" s="134">
        <v>832</v>
      </c>
      <c r="E10" s="134">
        <v>1090</v>
      </c>
      <c r="F10" s="134">
        <v>3262</v>
      </c>
      <c r="G10" s="134">
        <v>1361</v>
      </c>
      <c r="H10" s="134">
        <v>2991</v>
      </c>
    </row>
    <row r="11" spans="1:8" ht="17.25" customHeight="1">
      <c r="A11" s="132" t="s">
        <v>23</v>
      </c>
      <c r="B11" s="134">
        <v>464978</v>
      </c>
      <c r="C11" s="134">
        <v>408261</v>
      </c>
      <c r="D11" s="134">
        <v>56717</v>
      </c>
      <c r="E11" s="134">
        <v>104913</v>
      </c>
      <c r="F11" s="134">
        <v>360065</v>
      </c>
      <c r="G11" s="134">
        <v>154427</v>
      </c>
      <c r="H11" s="134">
        <v>310551</v>
      </c>
    </row>
    <row r="12" spans="1:8" ht="17.25" customHeight="1">
      <c r="A12" s="136" t="s">
        <v>24</v>
      </c>
      <c r="B12" s="134">
        <v>363931</v>
      </c>
      <c r="C12" s="134">
        <v>160807</v>
      </c>
      <c r="D12" s="134">
        <v>203124</v>
      </c>
      <c r="E12" s="134">
        <v>160409</v>
      </c>
      <c r="F12" s="134">
        <v>203521</v>
      </c>
      <c r="G12" s="134">
        <v>94026</v>
      </c>
      <c r="H12" s="134">
        <v>269905</v>
      </c>
    </row>
    <row r="13" spans="1:8" ht="17.25" customHeight="1">
      <c r="A13" s="132" t="s">
        <v>25</v>
      </c>
      <c r="B13" s="134">
        <v>201368</v>
      </c>
      <c r="C13" s="134">
        <v>188886</v>
      </c>
      <c r="D13" s="134">
        <v>12482</v>
      </c>
      <c r="E13" s="134">
        <v>50872</v>
      </c>
      <c r="F13" s="134">
        <v>150496</v>
      </c>
      <c r="G13" s="134">
        <v>37219</v>
      </c>
      <c r="H13" s="134">
        <v>164149</v>
      </c>
    </row>
    <row r="14" spans="1:8" ht="17.25" customHeight="1">
      <c r="A14" s="132" t="s">
        <v>26</v>
      </c>
      <c r="B14" s="134">
        <v>72964</v>
      </c>
      <c r="C14" s="134">
        <v>37214</v>
      </c>
      <c r="D14" s="134">
        <v>35750</v>
      </c>
      <c r="E14" s="134">
        <v>43256</v>
      </c>
      <c r="F14" s="134">
        <v>29708</v>
      </c>
      <c r="G14" s="134">
        <v>7079</v>
      </c>
      <c r="H14" s="134">
        <v>65885</v>
      </c>
    </row>
    <row r="15" spans="1:8" ht="17.25" customHeight="1">
      <c r="A15" s="132" t="s">
        <v>27</v>
      </c>
      <c r="B15" s="134">
        <v>10790</v>
      </c>
      <c r="C15" s="134">
        <v>8756</v>
      </c>
      <c r="D15" s="134">
        <v>2033</v>
      </c>
      <c r="E15" s="134">
        <v>10299</v>
      </c>
      <c r="F15" s="134">
        <v>491</v>
      </c>
      <c r="G15" s="134">
        <v>0</v>
      </c>
      <c r="H15" s="134">
        <v>10790</v>
      </c>
    </row>
    <row r="16" spans="1:8" ht="17.25" customHeight="1">
      <c r="A16" s="132" t="s">
        <v>28</v>
      </c>
      <c r="B16" s="134">
        <v>25077</v>
      </c>
      <c r="C16" s="134">
        <v>13353</v>
      </c>
      <c r="D16" s="134">
        <v>11725</v>
      </c>
      <c r="E16" s="134">
        <v>19025</v>
      </c>
      <c r="F16" s="134">
        <v>6052</v>
      </c>
      <c r="G16" s="134">
        <v>0</v>
      </c>
      <c r="H16" s="134">
        <v>25077</v>
      </c>
    </row>
    <row r="17" spans="1:8" ht="17.25" customHeight="1">
      <c r="A17" s="132" t="s">
        <v>29</v>
      </c>
      <c r="B17" s="134">
        <v>5115</v>
      </c>
      <c r="C17" s="134">
        <v>5115</v>
      </c>
      <c r="D17" s="134">
        <v>0</v>
      </c>
      <c r="E17" s="134">
        <v>3935</v>
      </c>
      <c r="F17" s="134">
        <v>1180</v>
      </c>
      <c r="G17" s="134">
        <v>563</v>
      </c>
      <c r="H17" s="134">
        <v>4551</v>
      </c>
    </row>
    <row r="18" spans="1:8" ht="17.25" customHeight="1">
      <c r="A18" s="135" t="s">
        <v>0</v>
      </c>
      <c r="B18" s="134">
        <v>30478</v>
      </c>
      <c r="C18" s="134">
        <v>23584</v>
      </c>
      <c r="D18" s="134">
        <v>6894</v>
      </c>
      <c r="E18" s="134">
        <v>22319</v>
      </c>
      <c r="F18" s="134">
        <v>8158</v>
      </c>
      <c r="G18" s="134">
        <v>396</v>
      </c>
      <c r="H18" s="134">
        <v>30082</v>
      </c>
    </row>
    <row r="19" spans="1:8" ht="17.25" customHeight="1">
      <c r="A19" s="135" t="s">
        <v>1</v>
      </c>
      <c r="B19" s="134">
        <v>57220</v>
      </c>
      <c r="C19" s="134">
        <v>39788</v>
      </c>
      <c r="D19" s="134">
        <v>17432</v>
      </c>
      <c r="E19" s="134">
        <v>27877</v>
      </c>
      <c r="F19" s="134">
        <v>29343</v>
      </c>
      <c r="G19" s="134">
        <v>6252</v>
      </c>
      <c r="H19" s="134">
        <v>50968</v>
      </c>
    </row>
    <row r="20" spans="1:8" ht="17.25" customHeight="1">
      <c r="A20" s="132" t="s">
        <v>2</v>
      </c>
      <c r="B20" s="134">
        <v>66925</v>
      </c>
      <c r="C20" s="134">
        <v>50012</v>
      </c>
      <c r="D20" s="134">
        <v>16913</v>
      </c>
      <c r="E20" s="134">
        <v>38402</v>
      </c>
      <c r="F20" s="134">
        <v>28523</v>
      </c>
      <c r="G20" s="134">
        <v>5074</v>
      </c>
      <c r="H20" s="134">
        <v>61851</v>
      </c>
    </row>
    <row r="21" spans="1:8" ht="17.25" customHeight="1">
      <c r="A21" s="132" t="s">
        <v>3</v>
      </c>
      <c r="B21" s="134">
        <v>120721</v>
      </c>
      <c r="C21" s="134">
        <v>60505</v>
      </c>
      <c r="D21" s="134">
        <v>60216</v>
      </c>
      <c r="E21" s="134">
        <v>50070</v>
      </c>
      <c r="F21" s="134">
        <v>70651</v>
      </c>
      <c r="G21" s="134">
        <v>31121</v>
      </c>
      <c r="H21" s="134">
        <v>89600</v>
      </c>
    </row>
    <row r="22" spans="1:8" ht="17.25" customHeight="1">
      <c r="A22" s="135" t="s">
        <v>4</v>
      </c>
      <c r="B22" s="134">
        <v>46737</v>
      </c>
      <c r="C22" s="134">
        <v>15810</v>
      </c>
      <c r="D22" s="134">
        <v>30928</v>
      </c>
      <c r="E22" s="134">
        <v>36146</v>
      </c>
      <c r="F22" s="134">
        <v>10591</v>
      </c>
      <c r="G22" s="134">
        <v>906</v>
      </c>
      <c r="H22" s="134">
        <v>45832</v>
      </c>
    </row>
    <row r="23" spans="1:8" ht="17.25" customHeight="1">
      <c r="A23" s="132" t="s">
        <v>5</v>
      </c>
      <c r="B23" s="134">
        <v>7621</v>
      </c>
      <c r="C23" s="134">
        <v>4726</v>
      </c>
      <c r="D23" s="134">
        <v>2896</v>
      </c>
      <c r="E23" s="134">
        <v>6223</v>
      </c>
      <c r="F23" s="134">
        <v>1398</v>
      </c>
      <c r="G23" s="134">
        <v>0</v>
      </c>
      <c r="H23" s="134">
        <v>7621</v>
      </c>
    </row>
    <row r="24" spans="1:8" ht="17.25" customHeight="1">
      <c r="A24" s="132" t="s">
        <v>6</v>
      </c>
      <c r="B24" s="134">
        <v>95391</v>
      </c>
      <c r="C24" s="134">
        <v>37539</v>
      </c>
      <c r="D24" s="134">
        <v>57851</v>
      </c>
      <c r="E24" s="134">
        <v>47660</v>
      </c>
      <c r="F24" s="134">
        <v>47730</v>
      </c>
      <c r="G24" s="134">
        <v>10365</v>
      </c>
      <c r="H24" s="134">
        <v>85025</v>
      </c>
    </row>
    <row r="25" spans="1:8" ht="17.25" customHeight="1">
      <c r="A25" s="132" t="s">
        <v>7</v>
      </c>
      <c r="B25" s="134">
        <v>148837</v>
      </c>
      <c r="C25" s="134">
        <v>55462</v>
      </c>
      <c r="D25" s="134">
        <v>93375</v>
      </c>
      <c r="E25" s="134">
        <v>102129</v>
      </c>
      <c r="F25" s="134">
        <v>46708</v>
      </c>
      <c r="G25" s="134">
        <v>6713</v>
      </c>
      <c r="H25" s="134">
        <v>142123</v>
      </c>
    </row>
    <row r="26" spans="1:8" ht="17.25" customHeight="1">
      <c r="A26" s="136" t="s">
        <v>8</v>
      </c>
      <c r="B26" s="134">
        <v>4671</v>
      </c>
      <c r="C26" s="134">
        <v>4671</v>
      </c>
      <c r="D26" s="134">
        <v>0</v>
      </c>
      <c r="E26" s="134">
        <v>4671</v>
      </c>
      <c r="F26" s="134">
        <v>0</v>
      </c>
      <c r="G26" s="134">
        <v>1079</v>
      </c>
      <c r="H26" s="134">
        <v>3592</v>
      </c>
    </row>
    <row r="27" spans="1:8" ht="6" customHeight="1">
      <c r="A27" s="71"/>
      <c r="B27" s="72"/>
      <c r="C27" s="72"/>
      <c r="D27" s="72"/>
      <c r="E27" s="72"/>
      <c r="F27" s="72"/>
      <c r="G27" s="72"/>
      <c r="H27" s="72"/>
    </row>
  </sheetData>
  <sheetProtection/>
  <mergeCells count="8">
    <mergeCell ref="A2:A4"/>
    <mergeCell ref="B2:B4"/>
    <mergeCell ref="C3:C4"/>
    <mergeCell ref="D3:D4"/>
    <mergeCell ref="E3:E4"/>
    <mergeCell ref="F3:F4"/>
    <mergeCell ref="C2:D2"/>
    <mergeCell ref="E2:F2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Marc MUKUNDABANTU</dc:creator>
  <cp:keywords/>
  <dc:description/>
  <cp:lastModifiedBy>nisr</cp:lastModifiedBy>
  <cp:lastPrinted>2019-03-12T08:33:58Z</cp:lastPrinted>
  <dcterms:created xsi:type="dcterms:W3CDTF">2016-04-12T14:06:14Z</dcterms:created>
  <dcterms:modified xsi:type="dcterms:W3CDTF">2022-09-26T14:59:35Z</dcterms:modified>
  <cp:category/>
  <cp:version/>
  <cp:contentType/>
  <cp:contentStatus/>
</cp:coreProperties>
</file>