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Labour force survey\2022\2022_Q4\Report\"/>
    </mc:Choice>
  </mc:AlternateContent>
  <xr:revisionPtr revIDLastSave="0" documentId="8_{C663F7F9-0E8F-4A23-AD3C-9E0031A57A6F}" xr6:coauthVersionLast="47" xr6:coauthVersionMax="47" xr10:uidLastSave="{00000000-0000-0000-0000-000000000000}"/>
  <bookViews>
    <workbookView xWindow="-90" yWindow="-90" windowWidth="19380" windowHeight="10380" tabRatio="872" activeTab="1"/>
  </bookViews>
  <sheets>
    <sheet name="List Of Tables" sheetId="30" r:id="rId1"/>
    <sheet name="Table 1" sheetId="122" r:id="rId2"/>
    <sheet name="Table 2-3" sheetId="123" r:id="rId3"/>
    <sheet name="Table 4" sheetId="124" r:id="rId4"/>
    <sheet name="Table 5" sheetId="125" r:id="rId5"/>
    <sheet name="Table 6" sheetId="126" r:id="rId6"/>
    <sheet name="Table 7-8 " sheetId="127" r:id="rId7"/>
    <sheet name="Table 9" sheetId="128" r:id="rId8"/>
    <sheet name="Table10" sheetId="86" r:id="rId9"/>
    <sheet name="Table 11" sheetId="87" r:id="rId10"/>
    <sheet name="Table 12-13" sheetId="88" r:id="rId11"/>
    <sheet name="Table 14" sheetId="117" r:id="rId12"/>
    <sheet name="Table15" sheetId="119" r:id="rId13"/>
    <sheet name="Table 16 " sheetId="120" r:id="rId14"/>
    <sheet name="Table17-18" sheetId="121" r:id="rId15"/>
    <sheet name="Table 19-20" sheetId="101" r:id="rId16"/>
    <sheet name="Table 21" sheetId="102" r:id="rId17"/>
  </sheets>
  <definedNames>
    <definedName name="_Toc6214303" localSheetId="1">'Table 1'!$A$1</definedName>
    <definedName name="_xlnm.Print_Area" localSheetId="0">'List Of Tables'!$A$1:$C$30</definedName>
    <definedName name="_xlnm.Print_Area" localSheetId="9">'Table 11'!$A$1:$F$23</definedName>
    <definedName name="_xlnm.Print_Area" localSheetId="15">'Table 19-20'!$A$1:$I$24</definedName>
    <definedName name="_xlnm.Print_Area" localSheetId="16">'Table 21'!$A$1:$F$9</definedName>
    <definedName name="_xlnm.Print_Area" localSheetId="2">'Table 2-3'!$A$1:$H$39</definedName>
    <definedName name="_xlnm.Print_Area" localSheetId="5">'Table 6'!$A$1:$I$11</definedName>
    <definedName name="_xlnm.Print_Area" localSheetId="8">Table10!$A$1:$H$27</definedName>
    <definedName name="_xlnm.Print_Titles" localSheetId="9">'Table 11'!$1:$2</definedName>
    <definedName name="_xlnm.Print_Titles" localSheetId="3">'Table 4'!$1:$4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26" l="1"/>
  <c r="H6" i="126"/>
  <c r="H11" i="125"/>
  <c r="H9" i="125"/>
  <c r="H7" i="125"/>
  <c r="I38" i="124"/>
  <c r="I34" i="124"/>
  <c r="I31" i="124"/>
  <c r="H27" i="124"/>
  <c r="I24" i="124"/>
  <c r="I22" i="124"/>
  <c r="I20" i="124"/>
  <c r="H17" i="124"/>
  <c r="H8" i="124"/>
  <c r="I6" i="124"/>
  <c r="F22" i="122"/>
  <c r="E18" i="122"/>
  <c r="D11" i="122"/>
  <c r="C10" i="126"/>
  <c r="G10" i="126" s="1"/>
  <c r="H10" i="126"/>
  <c r="C8" i="126"/>
  <c r="G8" i="126"/>
  <c r="C7" i="126"/>
  <c r="G7" i="126"/>
  <c r="C6" i="126"/>
  <c r="G6" i="126" s="1"/>
  <c r="C5" i="126"/>
  <c r="C11" i="125"/>
  <c r="G11" i="125"/>
  <c r="C8" i="125"/>
  <c r="G8" i="125" s="1"/>
  <c r="H6" i="125"/>
  <c r="I37" i="124"/>
  <c r="D36" i="124"/>
  <c r="J36" i="124" s="1"/>
  <c r="D35" i="124"/>
  <c r="H35" i="124" s="1"/>
  <c r="I35" i="124"/>
  <c r="I33" i="124"/>
  <c r="I30" i="124"/>
  <c r="D28" i="124"/>
  <c r="H28" i="124" s="1"/>
  <c r="J28" i="124"/>
  <c r="D27" i="124"/>
  <c r="I26" i="124"/>
  <c r="D23" i="124"/>
  <c r="D21" i="124"/>
  <c r="I21" i="124"/>
  <c r="D20" i="124"/>
  <c r="H20" i="124"/>
  <c r="D15" i="124"/>
  <c r="H15" i="124" s="1"/>
  <c r="D12" i="124"/>
  <c r="I12" i="124"/>
  <c r="D10" i="124"/>
  <c r="H10" i="124" s="1"/>
  <c r="D8" i="124"/>
  <c r="J8" i="124"/>
  <c r="I8" i="124"/>
  <c r="D7" i="124"/>
  <c r="J7" i="124" s="1"/>
  <c r="I5" i="124"/>
  <c r="G11" i="122"/>
  <c r="B11" i="122"/>
  <c r="H11" i="122"/>
  <c r="E6" i="122"/>
  <c r="E20" i="122"/>
  <c r="D18" i="122"/>
  <c r="G18" i="122"/>
  <c r="C10" i="125"/>
  <c r="I10" i="125" s="1"/>
  <c r="D37" i="124"/>
  <c r="D30" i="124"/>
  <c r="J30" i="124" s="1"/>
  <c r="D29" i="124"/>
  <c r="H29" i="124" s="1"/>
  <c r="I28" i="124"/>
  <c r="D22" i="124"/>
  <c r="J22" i="124" s="1"/>
  <c r="D9" i="124"/>
  <c r="H9" i="124"/>
  <c r="D6" i="124"/>
  <c r="H6" i="124" s="1"/>
  <c r="H7" i="126"/>
  <c r="H8" i="125"/>
  <c r="H5" i="126"/>
  <c r="D34" i="124"/>
  <c r="J34" i="124"/>
  <c r="B9" i="30"/>
  <c r="B3" i="30"/>
  <c r="B15" i="30"/>
  <c r="B14" i="30"/>
  <c r="B13" i="30"/>
  <c r="B11" i="30"/>
  <c r="B6" i="30"/>
  <c r="B5" i="30"/>
  <c r="A16" i="30"/>
  <c r="A6" i="30"/>
  <c r="A13" i="30"/>
  <c r="A14" i="30" s="1"/>
  <c r="A25" i="30"/>
  <c r="A26" i="30" s="1"/>
  <c r="A27" i="30" s="1"/>
  <c r="A28" i="30" s="1"/>
  <c r="A29" i="30" s="1"/>
  <c r="B16" i="30"/>
  <c r="B17" i="30"/>
  <c r="B18" i="30"/>
  <c r="B19" i="30"/>
  <c r="B21" i="30"/>
  <c r="B22" i="30"/>
  <c r="B23" i="30"/>
  <c r="B25" i="30"/>
  <c r="B26" i="30"/>
  <c r="B27" i="30"/>
  <c r="B28" i="30"/>
  <c r="B29" i="30"/>
  <c r="D33" i="124"/>
  <c r="J33" i="124" s="1"/>
  <c r="H33" i="124"/>
  <c r="D31" i="124"/>
  <c r="H31" i="124" s="1"/>
  <c r="J31" i="124"/>
  <c r="D38" i="124"/>
  <c r="H38" i="124" s="1"/>
  <c r="C7" i="125"/>
  <c r="D17" i="124"/>
  <c r="I23" i="124"/>
  <c r="J37" i="124"/>
  <c r="H37" i="124"/>
  <c r="C9" i="125"/>
  <c r="I9" i="125" s="1"/>
  <c r="G9" i="125"/>
  <c r="C6" i="125"/>
  <c r="I6" i="125" s="1"/>
  <c r="J29" i="124"/>
  <c r="H6" i="122"/>
  <c r="G5" i="126"/>
  <c r="I5" i="126"/>
  <c r="B18" i="122"/>
  <c r="H12" i="124"/>
  <c r="I14" i="124"/>
  <c r="I19" i="124"/>
  <c r="F6" i="122"/>
  <c r="F5" i="122" s="1"/>
  <c r="I9" i="124"/>
  <c r="I7" i="125"/>
  <c r="D14" i="124"/>
  <c r="J14" i="124" s="1"/>
  <c r="H14" i="124"/>
  <c r="C6" i="122"/>
  <c r="C5" i="122" s="1"/>
  <c r="C17" i="122" s="1"/>
  <c r="G6" i="122"/>
  <c r="G22" i="122" s="1"/>
  <c r="J17" i="124"/>
  <c r="H10" i="125"/>
  <c r="F18" i="122"/>
  <c r="I13" i="124"/>
  <c r="I16" i="124"/>
  <c r="D13" i="124"/>
  <c r="H13" i="124" s="1"/>
  <c r="D16" i="124"/>
  <c r="D19" i="124"/>
  <c r="J19" i="124"/>
  <c r="H30" i="124"/>
  <c r="I7" i="126"/>
  <c r="I10" i="126"/>
  <c r="F19" i="122"/>
  <c r="H21" i="124"/>
  <c r="J21" i="124"/>
  <c r="J9" i="124"/>
  <c r="J12" i="124"/>
  <c r="J20" i="124"/>
  <c r="J23" i="124"/>
  <c r="H23" i="124"/>
  <c r="E21" i="122"/>
  <c r="E5" i="122"/>
  <c r="E17" i="122" s="1"/>
  <c r="I15" i="124"/>
  <c r="I6" i="126"/>
  <c r="J10" i="124"/>
  <c r="I8" i="126"/>
  <c r="C18" i="122"/>
  <c r="D5" i="124"/>
  <c r="H5" i="124" s="1"/>
  <c r="H18" i="122"/>
  <c r="C11" i="122"/>
  <c r="D24" i="124"/>
  <c r="H24" i="124" s="1"/>
  <c r="D26" i="124"/>
  <c r="J26" i="124" s="1"/>
  <c r="C9" i="126"/>
  <c r="G9" i="126"/>
  <c r="H7" i="124"/>
  <c r="J27" i="124"/>
  <c r="I9" i="126"/>
  <c r="G20" i="122"/>
  <c r="G21" i="122"/>
  <c r="I7" i="124"/>
  <c r="H9" i="126"/>
  <c r="D6" i="122"/>
  <c r="D21" i="122" s="1"/>
  <c r="G5" i="122"/>
  <c r="G17" i="122"/>
  <c r="E19" i="122"/>
  <c r="J15" i="124"/>
  <c r="J13" i="124"/>
  <c r="J16" i="124"/>
  <c r="H16" i="124"/>
  <c r="G19" i="122"/>
  <c r="H19" i="124"/>
  <c r="E16" i="122"/>
  <c r="G16" i="122"/>
  <c r="D20" i="122"/>
  <c r="D19" i="122"/>
  <c r="I11" i="125"/>
  <c r="H34" i="124"/>
  <c r="J35" i="124"/>
  <c r="F11" i="122"/>
  <c r="I29" i="124"/>
  <c r="I17" i="124"/>
  <c r="I10" i="124"/>
  <c r="G7" i="125"/>
  <c r="D5" i="122"/>
  <c r="D17" i="122" s="1"/>
  <c r="I27" i="124"/>
  <c r="H22" i="124"/>
  <c r="B6" i="122"/>
  <c r="B5" i="122" s="1"/>
  <c r="B17" i="122" s="1"/>
  <c r="B19" i="122"/>
  <c r="E11" i="122"/>
  <c r="I36" i="124"/>
  <c r="E22" i="122"/>
  <c r="J5" i="124"/>
  <c r="B20" i="122"/>
  <c r="B22" i="122"/>
  <c r="F17" i="122" l="1"/>
  <c r="F16" i="122"/>
  <c r="B21" i="122"/>
  <c r="I8" i="125"/>
  <c r="J24" i="124"/>
  <c r="C22" i="122"/>
  <c r="C20" i="122"/>
  <c r="J38" i="124"/>
  <c r="H36" i="124"/>
  <c r="H19" i="122"/>
  <c r="H20" i="122"/>
  <c r="H22" i="122"/>
  <c r="J6" i="124"/>
  <c r="H21" i="122"/>
  <c r="H5" i="122"/>
  <c r="H17" i="122" s="1"/>
  <c r="G10" i="125"/>
  <c r="F21" i="122"/>
  <c r="D16" i="122"/>
  <c r="C21" i="122"/>
  <c r="H26" i="124"/>
  <c r="B16" i="122"/>
  <c r="D22" i="122"/>
  <c r="G6" i="125"/>
  <c r="C16" i="122"/>
  <c r="F20" i="122"/>
  <c r="C19" i="122"/>
  <c r="H16" i="122" l="1"/>
</calcChain>
</file>

<file path=xl/sharedStrings.xml><?xml version="1.0" encoding="utf-8"?>
<sst xmlns="http://schemas.openxmlformats.org/spreadsheetml/2006/main" count="473" uniqueCount="227">
  <si>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</si>
  <si>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</si>
  <si>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</si>
  <si>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</si>
  <si>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</si>
  <si>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</si>
  <si>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</si>
  <si>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</si>
  <si>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</si>
  <si>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</si>
  <si>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</si>
  <si>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</t>
  </si>
  <si>
    <t>Employed</t>
  </si>
  <si>
    <t>Unemployed</t>
  </si>
  <si>
    <t>Outside labour force</t>
  </si>
  <si>
    <t>Employed population</t>
  </si>
  <si>
    <t>Professionals</t>
  </si>
  <si>
    <t>Agriculture, forestry and fishing</t>
  </si>
  <si>
    <t>Mining and quarrying</t>
  </si>
  <si>
    <t>Population 16 yrs and over</t>
    <phoneticPr fontId="3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</si>
  <si>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</si>
  <si>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</si>
  <si>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</si>
  <si>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</si>
  <si>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</si>
  <si>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</si>
  <si>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</si>
  <si>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</si>
  <si>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</si>
  <si>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</si>
  <si>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3" type="noConversion"/>
  </si>
  <si>
    <t>Female</t>
    <phoneticPr fontId="3" type="noConversion"/>
  </si>
  <si>
    <t>Urban</t>
    <phoneticPr fontId="3" type="noConversion"/>
  </si>
  <si>
    <t>Rural</t>
    <phoneticPr fontId="3" type="noConversion"/>
  </si>
  <si>
    <t>Male</t>
  </si>
  <si>
    <t>Female</t>
  </si>
  <si>
    <t>Rural</t>
  </si>
  <si>
    <t>Urban</t>
  </si>
  <si>
    <t>Service and sales workers</t>
  </si>
  <si>
    <t>20-24 yrs</t>
    <phoneticPr fontId="3" type="noConversion"/>
  </si>
  <si>
    <t>25-29 yrs</t>
    <phoneticPr fontId="3" type="noConversion"/>
  </si>
  <si>
    <t>35- 39 yrs</t>
    <phoneticPr fontId="3" type="noConversion"/>
  </si>
  <si>
    <t>40-44 yrs</t>
    <phoneticPr fontId="3" type="noConversion"/>
  </si>
  <si>
    <t>45-49 yrs</t>
    <phoneticPr fontId="3" type="noConversion"/>
  </si>
  <si>
    <t>50-54 yrs</t>
    <phoneticPr fontId="3" type="noConversion"/>
  </si>
  <si>
    <t>55-59 yrs</t>
    <phoneticPr fontId="3" type="noConversion"/>
  </si>
  <si>
    <t>60-64 yrs</t>
    <phoneticPr fontId="3" type="noConversion"/>
  </si>
  <si>
    <t>65-69 yrs</t>
    <phoneticPr fontId="3" type="noConversion"/>
  </si>
  <si>
    <t>70-74 yrs</t>
    <phoneticPr fontId="3" type="noConversion"/>
  </si>
  <si>
    <t>75+</t>
    <phoneticPr fontId="3" type="noConversion"/>
  </si>
  <si>
    <t>Elementary occupations</t>
  </si>
  <si>
    <t>Craft and related trades workers</t>
  </si>
  <si>
    <t>30-34 yrs</t>
    <phoneticPr fontId="3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</si>
  <si>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</si>
  <si>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</si>
  <si>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</si>
  <si>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</si>
  <si>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</si>
  <si>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</si>
  <si>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</si>
  <si>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Employer</t>
  </si>
  <si>
    <t>None</t>
  </si>
  <si>
    <t>Living together</t>
  </si>
  <si>
    <t>Outside Labour Force</t>
  </si>
  <si>
    <t>agriculture</t>
  </si>
  <si>
    <t xml:space="preserve"> in subsistence </t>
  </si>
  <si>
    <t>Area of Residence</t>
  </si>
  <si>
    <t>Population and household characteristics</t>
  </si>
  <si>
    <t>Labour force participation</t>
    <phoneticPr fontId="0" type="noConversion"/>
  </si>
  <si>
    <t>Employment</t>
  </si>
  <si>
    <t>LIST OF TABLES</t>
  </si>
  <si>
    <t>3 –  less than 6 months</t>
  </si>
  <si>
    <t>1 –  less than 2 years</t>
  </si>
  <si>
    <t>6 –  less than 12 months</t>
  </si>
  <si>
    <t>2 years or more</t>
  </si>
  <si>
    <t>16-19 yrs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</si>
  <si>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</si>
  <si>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</si>
  <si>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</si>
  <si>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</si>
  <si>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</si>
  <si>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</si>
  <si>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</si>
  <si>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20-24 yrs</t>
  </si>
  <si>
    <t>25-30 yrs</t>
  </si>
  <si>
    <t>Own-account worker</t>
  </si>
  <si>
    <t>Member of cooperative</t>
  </si>
  <si>
    <t>Contributing family worker</t>
  </si>
  <si>
    <t xml:space="preserve">Youth employment and unemployment </t>
  </si>
  <si>
    <t>Labour underutilisation</t>
  </si>
  <si>
    <t>Registering with or contacting public or private employment services</t>
  </si>
  <si>
    <t>Placing or answering newspaper or online job advertisements</t>
  </si>
  <si>
    <t>16-24 yrs</t>
  </si>
  <si>
    <t>25-34 yrs</t>
  </si>
  <si>
    <t>35-54 yrs</t>
  </si>
  <si>
    <t>55-64 yrs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</si>
  <si>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</si>
  <si>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</si>
  <si>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</si>
  <si>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</si>
  <si>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</si>
  <si>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</si>
  <si>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</si>
  <si>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65+ yrs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</si>
  <si>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</si>
  <si>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</si>
  <si>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</si>
  <si>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</si>
  <si>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</si>
  <si>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Managers</t>
  </si>
  <si>
    <t>Household size</t>
  </si>
  <si>
    <t>Total number households</t>
  </si>
  <si>
    <t>10+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</si>
  <si>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</si>
  <si>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</si>
  <si>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</si>
  <si>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</si>
  <si>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</si>
  <si>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</si>
  <si>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</si>
  <si>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Young not in employment nor in education (16-30 yrs)</t>
  </si>
  <si>
    <t>age group</t>
  </si>
  <si>
    <t>Unemployed population 16+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</si>
  <si>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</si>
  <si>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</si>
  <si>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</si>
  <si>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</si>
  <si>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</si>
  <si>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</si>
  <si>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</si>
  <si>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</si>
  <si>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</si>
  <si>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</si>
  <si>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</si>
  <si>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</si>
  <si>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</si>
  <si>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</si>
  <si>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</si>
  <si>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</si>
  <si>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</si>
  <si>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</si>
  <si>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</si>
  <si>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</si>
  <si>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</si>
  <si>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</si>
  <si>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</si>
  <si>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</si>
  <si>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</si>
  <si>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</si>
  <si>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</si>
  <si>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</si>
  <si>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</si>
  <si>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</si>
  <si>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</si>
  <si>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</si>
  <si>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</si>
  <si>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</si>
  <si>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</si>
  <si>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</si>
  <si>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</si>
  <si>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</si>
  <si>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</si>
  <si>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Head of household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</si>
  <si>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</si>
  <si>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</si>
  <si>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</si>
  <si>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</si>
  <si>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</si>
  <si>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</si>
  <si>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Not participated</t>
  </si>
  <si>
    <t xml:space="preserve">Participated in </t>
  </si>
  <si>
    <t>Not participated in subsistence agriculture</t>
  </si>
  <si>
    <t xml:space="preserve">subsistence </t>
  </si>
  <si>
    <t>Age Group</t>
  </si>
  <si>
    <t>16-30 yrs</t>
  </si>
  <si>
    <t>Residence area</t>
  </si>
  <si>
    <t>Labour force highlights</t>
  </si>
  <si>
    <t>Services</t>
  </si>
  <si>
    <t>Skilled agricultural, forestry and fishery workers</t>
  </si>
  <si>
    <t>Participated in subsistence agriculture</t>
  </si>
  <si>
    <t>Labour force participation rate (%)</t>
  </si>
  <si>
    <t>Employment-population ratio (%)</t>
  </si>
  <si>
    <t>Unemployment rate (%)</t>
  </si>
  <si>
    <t>Plant and machine operators and assemblers</t>
  </si>
  <si>
    <t>Youth Unemployed (16-30 yrs)</t>
  </si>
  <si>
    <t>Youth Population (16-30yrs)</t>
  </si>
  <si>
    <t>Lower_secondary</t>
  </si>
  <si>
    <t>Upper_secondary</t>
  </si>
  <si>
    <t>Humanity and art</t>
  </si>
  <si>
    <t>Social Science busine</t>
  </si>
  <si>
    <t>Science</t>
  </si>
  <si>
    <t>Agriculture</t>
  </si>
  <si>
    <t>Health and welfare</t>
  </si>
  <si>
    <t>Field of Education</t>
  </si>
  <si>
    <t>Educational attainment</t>
  </si>
  <si>
    <t>Engineering, manufacturing</t>
  </si>
  <si>
    <t>Number of responses per  search method</t>
  </si>
  <si>
    <t>General education</t>
  </si>
  <si>
    <t>Residential area</t>
  </si>
  <si>
    <t>Marital status</t>
  </si>
  <si>
    <t>Residencial area</t>
  </si>
  <si>
    <t>Table B.4: Population 16 years old and over by labour force status, sex, age group, and urban/rural area, November-22 (Q4)</t>
  </si>
  <si>
    <t>Table B.1: Summary labour force indicators, November-22 (Q4)</t>
  </si>
  <si>
    <t>Table B.2: Population by sex, age group and urban/rural area, November-22 (Q4)</t>
  </si>
  <si>
    <t>Table B.3: Households by household size, sex of head of household and urban/rural area, November-22 (Q4)</t>
  </si>
  <si>
    <t>Table B.5: Population 16 years old and over by labour force status and level of educational attainment , November-22 (Q4)</t>
  </si>
  <si>
    <t>Table B.6: Population 16 years old and over by labour force status and marital status, November-22 (Q4)</t>
  </si>
  <si>
    <t>Table B.7:Employed population by sex, age group, and urban/rural area, November-22 (Q4)</t>
  </si>
  <si>
    <t>Table B.8: Employed population by sex, occupation group, and urban/rural area, November-22 (Q4)</t>
  </si>
  <si>
    <t>Table B.9: Employed population by sex, educational attainment, and urban/rural area, November-22 (Q4)</t>
  </si>
  <si>
    <t>Table B.10:Employed population by sex, branch of economic activity, and urban/rural area, November-22 (Q4)</t>
  </si>
  <si>
    <t>Table B.11: Educational attainement and field of Education by Labour market status, November-22 (Q4)</t>
  </si>
  <si>
    <t>Table B.12: Employed population by sex, status in employment, and urban/rural area, November-22 (Q4)</t>
  </si>
  <si>
    <t>Table B.13: Employed population by sex, hours usually worked per week at all jobs, and urban/rural area, November-22 (Q4)</t>
  </si>
  <si>
    <t>Table B.14: Youth  Population by sex, and residential area, November-22 (Q4)</t>
  </si>
  <si>
    <t>Table B.15: Youth Unemployed by sex, duration of seeking employment, and urban/rural area, November-22 (Q4)</t>
  </si>
  <si>
    <t>Table B.16:Youth not in employment and not currently in education or training by sex, age group, and urban/rural area, November-22 (Q4)</t>
  </si>
  <si>
    <t>Table B.17:Unemployed population by sex, broad age group and urban/rural area, November-22 (Q4)</t>
  </si>
  <si>
    <t>Table B.18: Unemployed population by sex, level of educational, and urban/rural area, November-22 (Q4)</t>
  </si>
  <si>
    <t>Table B.19A: Unemployed population(who looked for a job) by sex,method of seeking employment, and urban/rural area, November-22 (Q4)</t>
  </si>
  <si>
    <t>Table B.20: Unemployed population(who looked for a job) by sex, duration of seeking employment, and urban/rural area, November-22 (Q4)</t>
  </si>
  <si>
    <t>Table B.21: Time related under employment by age group sex and area of residence, November-22 (Q4)</t>
  </si>
  <si>
    <t>26,000</t>
  </si>
  <si>
    <t>30,000</t>
  </si>
  <si>
    <t>25,000</t>
  </si>
  <si>
    <t>28,167</t>
  </si>
  <si>
    <t>65,000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</si>
</sst>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79" formatCode="###0"/>
    <numFmt numFmtId="180" formatCode="_(* #,##0_);_(* \(#,##0\);_(* &quot;-&quot;??_);_(@_)"/>
    <numFmt numFmtId="181" formatCode="###0.0"/>
    <numFmt numFmtId="182" formatCode="0.0"/>
    <numFmt numFmtId="190" formatCode="_(* #,##0.0_);_(* \(#,##0.0\);_(* &quot;-&quot;??_);_(@_)"/>
  </numFmts>
  <fonts count="4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Cambria"/>
      <family val="1"/>
    </font>
    <font>
      <sz val="12"/>
      <name val="Cambria"/>
      <family val="1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mbria"/>
      <family val="1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11" applyNumberFormat="0" applyAlignment="0" applyProtection="0"/>
    <xf numFmtId="0" fontId="19" fillId="30" borderId="12" applyNumberFormat="0" applyAlignment="0" applyProtection="0"/>
    <xf numFmtId="43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0" applyNumberFormat="0" applyBorder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32" borderId="11" applyNumberFormat="0" applyAlignment="0" applyProtection="0"/>
    <xf numFmtId="0" fontId="26" fillId="0" borderId="16" applyNumberFormat="0" applyFill="0" applyAlignment="0" applyProtection="0"/>
    <xf numFmtId="0" fontId="27" fillId="33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34" borderId="17" applyNumberFormat="0" applyFont="0" applyAlignment="0" applyProtection="0"/>
    <xf numFmtId="0" fontId="28" fillId="29" borderId="18" applyNumberFormat="0" applyAlignment="0" applyProtection="0"/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0" borderId="0" applyNumberFormat="0" applyFill="0" applyBorder="0" applyAlignment="0" applyProtection="0"/>
  </cellStyleXfs>
  <cellXfs count="219">
    <xf numFmtId="0" fontId="0" fillId="0" borderId="0" xfId="0"/>
    <xf numFmtId="0" fontId="0" fillId="2" borderId="0" xfId="0" applyFont="1" applyFill="1"/>
    <xf numFmtId="0" fontId="0" fillId="0" borderId="0" xfId="0" applyFont="1" applyFill="1"/>
    <xf numFmtId="180" fontId="32" fillId="0" borderId="0" xfId="28" applyNumberFormat="1" applyFont="1" applyBorder="1" applyAlignment="1">
      <alignment horizontal="right" vertical="top"/>
    </xf>
    <xf numFmtId="0" fontId="33" fillId="2" borderId="0" xfId="0" applyFont="1" applyFill="1" applyAlignment="1">
      <alignment horizontal="center"/>
    </xf>
    <xf numFmtId="0" fontId="30" fillId="0" borderId="0" xfId="0" applyFont="1"/>
    <xf numFmtId="0" fontId="6" fillId="0" borderId="1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9" fontId="0" fillId="0" borderId="0" xfId="0" applyNumberFormat="1"/>
    <xf numFmtId="0" fontId="34" fillId="0" borderId="0" xfId="0" applyFont="1"/>
    <xf numFmtId="0" fontId="34" fillId="2" borderId="0" xfId="0" applyFont="1" applyFill="1" applyBorder="1" applyAlignment="1">
      <alignment horizontal="center"/>
    </xf>
    <xf numFmtId="0" fontId="34" fillId="2" borderId="0" xfId="0" applyFont="1" applyFill="1" applyBorder="1"/>
    <xf numFmtId="0" fontId="34" fillId="35" borderId="0" xfId="0" applyFont="1" applyFill="1"/>
    <xf numFmtId="0" fontId="8" fillId="0" borderId="0" xfId="35" applyFont="1" applyBorder="1" applyAlignment="1">
      <alignment horizontal="center"/>
    </xf>
    <xf numFmtId="0" fontId="1" fillId="0" borderId="0" xfId="0" applyFont="1"/>
    <xf numFmtId="0" fontId="6" fillId="3" borderId="0" xfId="4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40" applyFont="1" applyFill="1" applyBorder="1" applyAlignment="1">
      <alignment horizontal="left"/>
    </xf>
    <xf numFmtId="0" fontId="9" fillId="3" borderId="0" xfId="40" applyFont="1" applyFill="1" applyBorder="1" applyAlignment="1">
      <alignment horizontal="center"/>
    </xf>
    <xf numFmtId="0" fontId="7" fillId="0" borderId="0" xfId="4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Fill="1"/>
    <xf numFmtId="0" fontId="0" fillId="35" borderId="0" xfId="0" applyFill="1"/>
    <xf numFmtId="0" fontId="35" fillId="0" borderId="0" xfId="0" applyFont="1"/>
    <xf numFmtId="0" fontId="36" fillId="0" borderId="1" xfId="4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11" fillId="0" borderId="0" xfId="0" applyFont="1"/>
    <xf numFmtId="0" fontId="6" fillId="3" borderId="0" xfId="40" applyFont="1" applyFill="1" applyBorder="1" applyAlignment="1">
      <alignment horizontal="center"/>
    </xf>
    <xf numFmtId="179" fontId="5" fillId="0" borderId="0" xfId="41" applyNumberFormat="1" applyFont="1" applyBorder="1" applyAlignment="1">
      <alignment horizontal="right" vertical="top"/>
    </xf>
    <xf numFmtId="3" fontId="34" fillId="0" borderId="0" xfId="0" applyNumberFormat="1" applyFont="1"/>
    <xf numFmtId="0" fontId="37" fillId="0" borderId="0" xfId="0" applyFont="1"/>
    <xf numFmtId="0" fontId="14" fillId="0" borderId="0" xfId="0" applyFont="1"/>
    <xf numFmtId="0" fontId="12" fillId="0" borderId="0" xfId="0" applyFont="1"/>
    <xf numFmtId="0" fontId="0" fillId="36" borderId="0" xfId="0" applyFont="1" applyFill="1"/>
    <xf numFmtId="0" fontId="38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3" fontId="0" fillId="0" borderId="0" xfId="0" applyNumberFormat="1" applyFont="1"/>
    <xf numFmtId="0" fontId="0" fillId="35" borderId="0" xfId="0" applyFont="1" applyFill="1"/>
    <xf numFmtId="179" fontId="0" fillId="0" borderId="0" xfId="0" applyNumberFormat="1" applyFont="1"/>
    <xf numFmtId="180" fontId="35" fillId="0" borderId="0" xfId="28" applyNumberFormat="1" applyFont="1" applyBorder="1" applyAlignment="1">
      <alignment horizontal="right" vertical="top"/>
    </xf>
    <xf numFmtId="37" fontId="32" fillId="0" borderId="0" xfId="28" applyNumberFormat="1" applyFont="1" applyBorder="1" applyAlignment="1">
      <alignment horizontal="right" vertical="top"/>
    </xf>
    <xf numFmtId="180" fontId="15" fillId="2" borderId="0" xfId="28" applyNumberFormat="1" applyFont="1" applyFill="1"/>
    <xf numFmtId="37" fontId="15" fillId="0" borderId="0" xfId="28" applyNumberFormat="1" applyFont="1" applyBorder="1"/>
    <xf numFmtId="37" fontId="15" fillId="0" borderId="0" xfId="28" applyNumberFormat="1" applyFont="1" applyFill="1" applyBorder="1"/>
    <xf numFmtId="37" fontId="35" fillId="0" borderId="0" xfId="28" applyNumberFormat="1" applyFont="1" applyBorder="1" applyAlignment="1">
      <alignment horizontal="right" vertical="top"/>
    </xf>
    <xf numFmtId="180" fontId="0" fillId="0" borderId="0" xfId="0" applyNumberFormat="1"/>
    <xf numFmtId="43" fontId="0" fillId="0" borderId="0" xfId="0" applyNumberFormat="1"/>
    <xf numFmtId="180" fontId="0" fillId="0" borderId="0" xfId="0" applyNumberFormat="1" applyFont="1"/>
    <xf numFmtId="3" fontId="0" fillId="37" borderId="0" xfId="0" applyNumberFormat="1" applyFont="1" applyFill="1"/>
    <xf numFmtId="180" fontId="34" fillId="0" borderId="0" xfId="0" applyNumberFormat="1" applyFont="1"/>
    <xf numFmtId="3" fontId="0" fillId="0" borderId="0" xfId="0" applyNumberFormat="1"/>
    <xf numFmtId="0" fontId="0" fillId="0" borderId="0" xfId="0"/>
    <xf numFmtId="43" fontId="0" fillId="0" borderId="0" xfId="0" applyNumberFormat="1" applyFont="1"/>
    <xf numFmtId="180" fontId="15" fillId="0" borderId="0" xfId="28" applyNumberFormat="1" applyFont="1"/>
    <xf numFmtId="179" fontId="13" fillId="0" borderId="0" xfId="45" applyNumberFormat="1" applyFont="1" applyBorder="1" applyAlignment="1">
      <alignment horizontal="right" vertical="top"/>
    </xf>
    <xf numFmtId="179" fontId="5" fillId="0" borderId="0" xfId="45" applyNumberFormat="1" applyFont="1" applyBorder="1" applyAlignment="1">
      <alignment horizontal="right" vertical="top"/>
    </xf>
    <xf numFmtId="0" fontId="30" fillId="0" borderId="0" xfId="0" applyFont="1" applyAlignment="1">
      <alignment horizontal="right"/>
    </xf>
    <xf numFmtId="0" fontId="36" fillId="0" borderId="0" xfId="0" applyFont="1" applyAlignment="1"/>
    <xf numFmtId="0" fontId="39" fillId="38" borderId="0" xfId="0" applyFont="1" applyFill="1" applyBorder="1" applyAlignment="1">
      <alignment horizontal="center"/>
    </xf>
    <xf numFmtId="0" fontId="40" fillId="38" borderId="0" xfId="40" applyFont="1" applyFill="1" applyBorder="1" applyAlignment="1">
      <alignment horizontal="left" vertical="center"/>
    </xf>
    <xf numFmtId="0" fontId="31" fillId="38" borderId="0" xfId="0" applyFont="1" applyFill="1"/>
    <xf numFmtId="0" fontId="9" fillId="0" borderId="0" xfId="40" applyFont="1" applyFill="1" applyBorder="1" applyAlignment="1">
      <alignment horizontal="center"/>
    </xf>
    <xf numFmtId="43" fontId="13" fillId="0" borderId="0" xfId="28" applyFont="1" applyBorder="1" applyAlignment="1">
      <alignment horizontal="right" vertical="top"/>
    </xf>
    <xf numFmtId="180" fontId="0" fillId="0" borderId="0" xfId="0" applyNumberFormat="1" applyFont="1" applyBorder="1"/>
    <xf numFmtId="0" fontId="0" fillId="0" borderId="0" xfId="0" applyFont="1" applyAlignment="1">
      <alignment wrapText="1"/>
    </xf>
    <xf numFmtId="3" fontId="37" fillId="0" borderId="0" xfId="28" applyNumberFormat="1" applyFont="1"/>
    <xf numFmtId="3" fontId="15" fillId="0" borderId="0" xfId="28" applyNumberFormat="1" applyFont="1"/>
    <xf numFmtId="3" fontId="34" fillId="0" borderId="0" xfId="28" applyNumberFormat="1" applyFont="1"/>
    <xf numFmtId="3" fontId="15" fillId="35" borderId="0" xfId="28" applyNumberFormat="1" applyFont="1" applyFill="1" applyBorder="1"/>
    <xf numFmtId="3" fontId="32" fillId="35" borderId="0" xfId="28" applyNumberFormat="1" applyFont="1" applyFill="1" applyBorder="1" applyAlignment="1">
      <alignment horizontal="right" vertical="top"/>
    </xf>
    <xf numFmtId="37" fontId="41" fillId="0" borderId="0" xfId="28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center" wrapText="1"/>
    </xf>
    <xf numFmtId="180" fontId="0" fillId="2" borderId="0" xfId="0" applyNumberFormat="1" applyFont="1" applyFill="1" applyBorder="1"/>
    <xf numFmtId="0" fontId="0" fillId="0" borderId="2" xfId="0" applyBorder="1" applyAlignment="1"/>
    <xf numFmtId="180" fontId="15" fillId="0" borderId="2" xfId="28" applyNumberFormat="1" applyFont="1" applyBorder="1"/>
    <xf numFmtId="180" fontId="32" fillId="0" borderId="2" xfId="28" applyNumberFormat="1" applyFont="1" applyBorder="1" applyAlignment="1">
      <alignment horizontal="right" vertical="top"/>
    </xf>
    <xf numFmtId="0" fontId="0" fillId="2" borderId="2" xfId="0" applyFill="1" applyBorder="1"/>
    <xf numFmtId="182" fontId="0" fillId="0" borderId="2" xfId="0" applyNumberFormat="1" applyFont="1" applyBorder="1"/>
    <xf numFmtId="0" fontId="0" fillId="0" borderId="2" xfId="0" applyBorder="1" applyAlignment="1">
      <alignment wrapText="1"/>
    </xf>
    <xf numFmtId="182" fontId="0" fillId="2" borderId="2" xfId="0" applyNumberFormat="1" applyFill="1" applyBorder="1"/>
    <xf numFmtId="182" fontId="15" fillId="0" borderId="2" xfId="50" applyNumberFormat="1" applyFont="1" applyBorder="1"/>
    <xf numFmtId="0" fontId="0" fillId="0" borderId="2" xfId="0" applyFill="1" applyBorder="1" applyAlignment="1"/>
    <xf numFmtId="180" fontId="0" fillId="0" borderId="2" xfId="0" applyNumberFormat="1" applyFont="1" applyFill="1" applyBorder="1" applyAlignment="1">
      <alignment horizontal="right"/>
    </xf>
    <xf numFmtId="0" fontId="3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80" fontId="30" fillId="0" borderId="2" xfId="28" applyNumberFormat="1" applyFont="1" applyBorder="1"/>
    <xf numFmtId="180" fontId="35" fillId="0" borderId="2" xfId="28" applyNumberFormat="1" applyFont="1" applyBorder="1" applyAlignment="1">
      <alignment horizontal="right" vertical="top"/>
    </xf>
    <xf numFmtId="180" fontId="15" fillId="0" borderId="2" xfId="28" quotePrefix="1" applyNumberFormat="1" applyFont="1" applyBorder="1"/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horizontal="right"/>
    </xf>
    <xf numFmtId="0" fontId="30" fillId="0" borderId="2" xfId="0" applyFont="1" applyBorder="1" applyAlignment="1">
      <alignment wrapText="1"/>
    </xf>
    <xf numFmtId="180" fontId="35" fillId="0" borderId="2" xfId="28" applyNumberFormat="1" applyFont="1" applyBorder="1" applyAlignment="1">
      <alignment horizontal="right"/>
    </xf>
    <xf numFmtId="180" fontId="30" fillId="0" borderId="2" xfId="28" applyNumberFormat="1" applyFont="1" applyBorder="1" applyAlignment="1"/>
    <xf numFmtId="182" fontId="42" fillId="0" borderId="2" xfId="50" applyNumberFormat="1" applyFont="1" applyBorder="1" applyAlignment="1"/>
    <xf numFmtId="182" fontId="42" fillId="0" borderId="2" xfId="0" applyNumberFormat="1" applyFont="1" applyBorder="1" applyAlignment="1"/>
    <xf numFmtId="0" fontId="5" fillId="0" borderId="2" xfId="43" applyFont="1" applyBorder="1" applyAlignment="1">
      <alignment horizontal="left" vertical="top" wrapText="1"/>
    </xf>
    <xf numFmtId="182" fontId="41" fillId="0" borderId="2" xfId="50" applyNumberFormat="1" applyFont="1" applyBorder="1"/>
    <xf numFmtId="182" fontId="41" fillId="0" borderId="2" xfId="0" applyNumberFormat="1" applyFont="1" applyBorder="1" applyAlignment="1"/>
    <xf numFmtId="0" fontId="0" fillId="2" borderId="2" xfId="0" applyFont="1" applyFill="1" applyBorder="1"/>
    <xf numFmtId="180" fontId="15" fillId="2" borderId="2" xfId="28" applyNumberFormat="1" applyFont="1" applyFill="1" applyBorder="1"/>
    <xf numFmtId="182" fontId="41" fillId="35" borderId="2" xfId="50" applyNumberFormat="1" applyFont="1" applyFill="1" applyBorder="1"/>
    <xf numFmtId="182" fontId="41" fillId="35" borderId="2" xfId="0" applyNumberFormat="1" applyFont="1" applyFill="1" applyBorder="1"/>
    <xf numFmtId="0" fontId="30" fillId="0" borderId="2" xfId="0" applyFont="1" applyBorder="1"/>
    <xf numFmtId="180" fontId="35" fillId="0" borderId="2" xfId="28" applyNumberFormat="1" applyFont="1" applyFill="1" applyBorder="1" applyAlignment="1">
      <alignment horizontal="right" vertical="top"/>
    </xf>
    <xf numFmtId="182" fontId="42" fillId="0" borderId="2" xfId="50" applyNumberFormat="1" applyFont="1" applyBorder="1"/>
    <xf numFmtId="180" fontId="15" fillId="35" borderId="2" xfId="28" applyNumberFormat="1" applyFont="1" applyFill="1" applyBorder="1"/>
    <xf numFmtId="180" fontId="35" fillId="39" borderId="2" xfId="28" applyNumberFormat="1" applyFont="1" applyFill="1" applyBorder="1" applyAlignment="1">
      <alignment horizontal="right" vertical="top"/>
    </xf>
    <xf numFmtId="0" fontId="0" fillId="2" borderId="2" xfId="0" applyFont="1" applyFill="1" applyBorder="1" applyAlignment="1">
      <alignment horizontal="center"/>
    </xf>
    <xf numFmtId="180" fontId="35" fillId="0" borderId="3" xfId="28" applyNumberFormat="1" applyFont="1" applyBorder="1" applyAlignment="1">
      <alignment horizontal="right" vertical="top"/>
    </xf>
    <xf numFmtId="0" fontId="0" fillId="0" borderId="2" xfId="0" applyFont="1" applyBorder="1" applyAlignment="1">
      <alignment wrapText="1"/>
    </xf>
    <xf numFmtId="180" fontId="35" fillId="0" borderId="2" xfId="28" applyNumberFormat="1" applyFont="1" applyFill="1" applyBorder="1" applyAlignment="1">
      <alignment horizontal="right"/>
    </xf>
    <xf numFmtId="0" fontId="0" fillId="0" borderId="2" xfId="0" applyFont="1" applyBorder="1"/>
    <xf numFmtId="3" fontId="0" fillId="0" borderId="2" xfId="0" applyNumberFormat="1" applyFont="1" applyBorder="1"/>
    <xf numFmtId="182" fontId="41" fillId="0" borderId="2" xfId="0" applyNumberFormat="1" applyFont="1" applyBorder="1"/>
    <xf numFmtId="0" fontId="0" fillId="0" borderId="2" xfId="0" quotePrefix="1" applyBorder="1"/>
    <xf numFmtId="0" fontId="0" fillId="0" borderId="2" xfId="0" quotePrefix="1" applyFont="1" applyBorder="1"/>
    <xf numFmtId="0" fontId="0" fillId="35" borderId="4" xfId="0" applyFont="1" applyFill="1" applyBorder="1" applyAlignment="1">
      <alignment horizontal="center"/>
    </xf>
    <xf numFmtId="0" fontId="0" fillId="35" borderId="5" xfId="0" applyFont="1" applyFill="1" applyBorder="1" applyAlignment="1">
      <alignment horizontal="center"/>
    </xf>
    <xf numFmtId="0" fontId="0" fillId="35" borderId="3" xfId="0" applyFont="1" applyFill="1" applyBorder="1" applyAlignment="1">
      <alignment horizontal="center"/>
    </xf>
    <xf numFmtId="0" fontId="0" fillId="35" borderId="6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0" fillId="35" borderId="7" xfId="0" applyFont="1" applyFill="1" applyBorder="1" applyAlignment="1">
      <alignment horizontal="center"/>
    </xf>
    <xf numFmtId="0" fontId="0" fillId="0" borderId="2" xfId="0" applyFont="1" applyBorder="1" applyAlignment="1"/>
    <xf numFmtId="1" fontId="32" fillId="0" borderId="2" xfId="28" applyNumberFormat="1" applyFont="1" applyBorder="1" applyAlignment="1">
      <alignment horizontal="right" vertical="top"/>
    </xf>
    <xf numFmtId="180" fontId="15" fillId="36" borderId="6" xfId="28" applyNumberFormat="1" applyFont="1" applyFill="1" applyBorder="1" applyAlignment="1">
      <alignment horizontal="center"/>
    </xf>
    <xf numFmtId="180" fontId="15" fillId="36" borderId="1" xfId="28" applyNumberFormat="1" applyFont="1" applyFill="1" applyBorder="1" applyAlignment="1">
      <alignment horizontal="center"/>
    </xf>
    <xf numFmtId="180" fontId="15" fillId="36" borderId="7" xfId="28" applyNumberFormat="1" applyFont="1" applyFill="1" applyBorder="1" applyAlignment="1">
      <alignment horizontal="center"/>
    </xf>
    <xf numFmtId="0" fontId="5" fillId="0" borderId="2" xfId="44" applyFont="1" applyBorder="1" applyAlignment="1">
      <alignment horizontal="left" vertical="top" wrapText="1"/>
    </xf>
    <xf numFmtId="3" fontId="15" fillId="0" borderId="2" xfId="28" applyNumberFormat="1" applyFont="1" applyBorder="1" applyAlignment="1">
      <alignment wrapText="1"/>
    </xf>
    <xf numFmtId="3" fontId="35" fillId="0" borderId="2" xfId="28" applyNumberFormat="1" applyFont="1" applyBorder="1" applyAlignment="1">
      <alignment horizontal="right" vertical="top"/>
    </xf>
    <xf numFmtId="3" fontId="32" fillId="0" borderId="2" xfId="28" applyNumberFormat="1" applyFont="1" applyBorder="1" applyAlignment="1">
      <alignment horizontal="right" vertical="top"/>
    </xf>
    <xf numFmtId="3" fontId="15" fillId="0" borderId="2" xfId="28" applyNumberFormat="1" applyFont="1" applyBorder="1" applyAlignment="1">
      <alignment vertical="top" wrapText="1"/>
    </xf>
    <xf numFmtId="3" fontId="15" fillId="0" borderId="2" xfId="28" applyNumberFormat="1" applyFont="1" applyBorder="1" applyAlignment="1">
      <alignment horizontal="left" vertical="top" wrapText="1"/>
    </xf>
    <xf numFmtId="3" fontId="15" fillId="36" borderId="4" xfId="28" applyNumberFormat="1" applyFont="1" applyFill="1" applyBorder="1" applyAlignment="1">
      <alignment horizontal="center"/>
    </xf>
    <xf numFmtId="3" fontId="15" fillId="36" borderId="5" xfId="28" applyNumberFormat="1" applyFont="1" applyFill="1" applyBorder="1" applyAlignment="1">
      <alignment horizontal="center"/>
    </xf>
    <xf numFmtId="3" fontId="15" fillId="36" borderId="3" xfId="28" applyNumberFormat="1" applyFont="1" applyFill="1" applyBorder="1" applyAlignment="1">
      <alignment horizontal="center"/>
    </xf>
    <xf numFmtId="182" fontId="30" fillId="0" borderId="2" xfId="0" applyNumberFormat="1" applyFont="1" applyBorder="1"/>
    <xf numFmtId="1" fontId="30" fillId="0" borderId="2" xfId="0" applyNumberFormat="1" applyFont="1" applyBorder="1"/>
    <xf numFmtId="182" fontId="0" fillId="0" borderId="2" xfId="0" applyNumberFormat="1" applyBorder="1"/>
    <xf numFmtId="1" fontId="0" fillId="0" borderId="2" xfId="0" applyNumberFormat="1" applyBorder="1"/>
    <xf numFmtId="0" fontId="30" fillId="0" borderId="2" xfId="0" applyFont="1" applyFill="1" applyBorder="1"/>
    <xf numFmtId="182" fontId="30" fillId="0" borderId="2" xfId="0" applyNumberFormat="1" applyFont="1" applyFill="1" applyBorder="1"/>
    <xf numFmtId="1" fontId="30" fillId="0" borderId="2" xfId="0" applyNumberFormat="1" applyFont="1" applyFill="1" applyBorder="1"/>
    <xf numFmtId="182" fontId="0" fillId="0" borderId="2" xfId="0" applyNumberFormat="1" applyFont="1" applyFill="1" applyBorder="1"/>
    <xf numFmtId="1" fontId="0" fillId="0" borderId="2" xfId="0" applyNumberFormat="1" applyFont="1" applyFill="1" applyBorder="1"/>
    <xf numFmtId="0" fontId="0" fillId="35" borderId="2" xfId="0" applyFont="1" applyFill="1" applyBorder="1"/>
    <xf numFmtId="0" fontId="0" fillId="36" borderId="2" xfId="0" applyFont="1" applyFill="1" applyBorder="1" applyAlignment="1"/>
    <xf numFmtId="0" fontId="32" fillId="0" borderId="2" xfId="41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41" fillId="0" borderId="2" xfId="0" applyFont="1" applyBorder="1"/>
    <xf numFmtId="0" fontId="0" fillId="35" borderId="8" xfId="0" quotePrefix="1" applyFont="1" applyFill="1" applyBorder="1"/>
    <xf numFmtId="0" fontId="0" fillId="35" borderId="9" xfId="0" applyFont="1" applyFill="1" applyBorder="1"/>
    <xf numFmtId="0" fontId="0" fillId="35" borderId="10" xfId="0" applyFont="1" applyFill="1" applyBorder="1"/>
    <xf numFmtId="0" fontId="35" fillId="0" borderId="2" xfId="0" applyFont="1" applyBorder="1"/>
    <xf numFmtId="0" fontId="32" fillId="0" borderId="2" xfId="46" applyFont="1" applyBorder="1" applyAlignment="1">
      <alignment horizontal="left" vertical="top" wrapText="1"/>
    </xf>
    <xf numFmtId="0" fontId="11" fillId="0" borderId="2" xfId="0" applyFont="1" applyBorder="1"/>
    <xf numFmtId="0" fontId="32" fillId="0" borderId="2" xfId="47" applyFont="1" applyBorder="1" applyAlignment="1">
      <alignment horizontal="left" vertical="top" wrapText="1"/>
    </xf>
    <xf numFmtId="0" fontId="42" fillId="0" borderId="2" xfId="0" applyFont="1" applyBorder="1"/>
    <xf numFmtId="0" fontId="0" fillId="35" borderId="2" xfId="0" applyFill="1" applyBorder="1"/>
    <xf numFmtId="181" fontId="5" fillId="0" borderId="0" xfId="42" applyNumberFormat="1" applyFont="1" applyFill="1" applyBorder="1" applyAlignment="1">
      <alignment horizontal="right" vertical="top"/>
    </xf>
    <xf numFmtId="190" fontId="0" fillId="0" borderId="0" xfId="0" applyNumberFormat="1" applyFont="1"/>
    <xf numFmtId="181" fontId="0" fillId="0" borderId="0" xfId="0" applyNumberFormat="1"/>
    <xf numFmtId="0" fontId="43" fillId="0" borderId="0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44" fillId="2" borderId="4" xfId="0" applyFont="1" applyFill="1" applyBorder="1" applyAlignment="1">
      <alignment horizontal="center"/>
    </xf>
    <xf numFmtId="0" fontId="44" fillId="2" borderId="5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wrapText="1"/>
    </xf>
    <xf numFmtId="0" fontId="41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35" borderId="2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180" fontId="15" fillId="36" borderId="2" xfId="28" applyNumberFormat="1" applyFont="1" applyFill="1" applyBorder="1" applyAlignment="1">
      <alignment horizontal="center" vertical="center"/>
    </xf>
    <xf numFmtId="180" fontId="15" fillId="36" borderId="2" xfId="28" applyNumberFormat="1" applyFont="1" applyFill="1" applyBorder="1" applyAlignment="1">
      <alignment horizontal="center"/>
    </xf>
    <xf numFmtId="180" fontId="15" fillId="36" borderId="8" xfId="28" applyNumberFormat="1" applyFont="1" applyFill="1" applyBorder="1" applyAlignment="1">
      <alignment horizontal="center"/>
    </xf>
    <xf numFmtId="180" fontId="15" fillId="36" borderId="10" xfId="28" applyNumberFormat="1" applyFont="1" applyFill="1" applyBorder="1" applyAlignment="1">
      <alignment horizontal="center"/>
    </xf>
    <xf numFmtId="3" fontId="34" fillId="36" borderId="2" xfId="28" applyNumberFormat="1" applyFont="1" applyFill="1" applyBorder="1" applyAlignment="1">
      <alignment horizontal="center"/>
    </xf>
    <xf numFmtId="3" fontId="15" fillId="36" borderId="2" xfId="28" applyNumberFormat="1" applyFont="1" applyFill="1" applyBorder="1" applyAlignment="1">
      <alignment horizontal="center" vertical="center"/>
    </xf>
    <xf numFmtId="3" fontId="15" fillId="36" borderId="8" xfId="28" applyNumberFormat="1" applyFont="1" applyFill="1" applyBorder="1" applyAlignment="1">
      <alignment horizontal="center"/>
    </xf>
    <xf numFmtId="3" fontId="15" fillId="36" borderId="10" xfId="28" applyNumberFormat="1" applyFont="1" applyFill="1" applyBorder="1" applyAlignment="1">
      <alignment horizontal="center"/>
    </xf>
    <xf numFmtId="0" fontId="0" fillId="40" borderId="2" xfId="0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45" fillId="36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 wrapText="1"/>
    </xf>
    <xf numFmtId="0" fontId="0" fillId="35" borderId="2" xfId="0" applyFill="1" applyBorder="1" applyAlignment="1">
      <alignment horizontal="center"/>
    </xf>
    <xf numFmtId="0" fontId="32" fillId="0" borderId="8" xfId="41" applyFont="1" applyFill="1" applyBorder="1" applyAlignment="1">
      <alignment horizontal="left" vertical="top" wrapText="1"/>
    </xf>
    <xf numFmtId="0" fontId="32" fillId="0" borderId="10" xfId="41" applyFont="1" applyFill="1" applyBorder="1" applyAlignment="1">
      <alignment horizontal="left" vertical="top" wrapText="1"/>
    </xf>
    <xf numFmtId="0" fontId="32" fillId="0" borderId="2" xfId="41" applyFont="1" applyBorder="1" applyAlignment="1">
      <alignment horizontal="left" vertical="top" wrapText="1"/>
    </xf>
    <xf numFmtId="0" fontId="46" fillId="36" borderId="2" xfId="40" applyFont="1" applyFill="1" applyBorder="1" applyAlignment="1">
      <alignment horizontal="center"/>
    </xf>
    <xf numFmtId="0" fontId="47" fillId="36" borderId="2" xfId="4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3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_Table 1" xfId="41"/>
    <cellStyle name="Normal_Table 1_1 2" xfId="42"/>
    <cellStyle name="Normal_Table 12" xfId="43"/>
    <cellStyle name="Normal_Table 17-18" xfId="44"/>
    <cellStyle name="Normal_Table 2-3 2" xfId="45"/>
    <cellStyle name="Normal_Table 35-36" xfId="46"/>
    <cellStyle name="Normal_Table 37-38_1" xfId="47"/>
    <cellStyle name="Note" xfId="48" builtinId="10" customBuiltin="1"/>
    <cellStyle name="Output" xfId="49" builtinId="21" customBuiltin="1"/>
    <cellStyle name="Percent" xfId="50" builtinId="5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5"/>
  <sheetViews>
    <sheetView view="pageBreakPreview" zoomScaleNormal="100" zoomScaleSheetLayoutView="100" workbookViewId="0">
      <selection activeCell="B22" sqref="B22"/>
    </sheetView>
  </sheetViews>
  <sheetFormatPr defaultRowHeight="14.75" x14ac:dyDescent="0.75"/>
  <cols>
    <col min="1" max="1" width="6" customWidth="1"/>
    <col min="2" max="2" width="134.7265625" customWidth="1"/>
    <col min="3" max="3" width="0.26953125" customWidth="1"/>
  </cols>
  <sheetData>
    <row r="1" spans="1:2" ht="23.5" x14ac:dyDescent="1.1000000000000001">
      <c r="A1" s="166" t="s">
        <v>70</v>
      </c>
      <c r="B1" s="166"/>
    </row>
    <row r="2" spans="1:2" ht="15.75" x14ac:dyDescent="0.75">
      <c r="A2" s="28"/>
      <c r="B2" s="16" t="s">
        <v>176</v>
      </c>
    </row>
    <row r="3" spans="1:2" ht="15.75" x14ac:dyDescent="0.75">
      <c r="A3" s="17">
        <v>1</v>
      </c>
      <c r="B3" s="18" t="str">
        <f>'Table 1'!A1</f>
        <v>Table B.1: Summary labour force indicators, November-22 (Q4)</v>
      </c>
    </row>
    <row r="4" spans="1:2" ht="15.75" x14ac:dyDescent="0.75">
      <c r="A4" s="19"/>
      <c r="B4" s="16" t="s">
        <v>67</v>
      </c>
    </row>
    <row r="5" spans="1:2" ht="15.75" x14ac:dyDescent="0.75">
      <c r="A5" s="17">
        <v>2</v>
      </c>
      <c r="B5" s="18" t="str">
        <f>'Table 2-3'!A1</f>
        <v>Table B.2: Population by sex, age group and urban/rural area, November-22 (Q4)</v>
      </c>
    </row>
    <row r="6" spans="1:2" ht="15.75" x14ac:dyDescent="0.75">
      <c r="A6" s="17">
        <f>1+A5</f>
        <v>3</v>
      </c>
      <c r="B6" s="18" t="str">
        <f>'Table 2-3'!A23</f>
        <v>Table B.3: Households by household size, sex of head of household and urban/rural area, November-22 (Q4)</v>
      </c>
    </row>
    <row r="7" spans="1:2" ht="15.75" x14ac:dyDescent="0.75">
      <c r="A7" s="19"/>
      <c r="B7" s="16" t="s">
        <v>3</v>
      </c>
    </row>
    <row r="8" spans="1:2" s="54" customFormat="1" ht="15.75" x14ac:dyDescent="0.75">
      <c r="A8" s="17">
        <v>4</v>
      </c>
      <c r="B8" s="18" t="s">
        <v>201</v>
      </c>
    </row>
    <row r="9" spans="1:2" ht="15.75" x14ac:dyDescent="0.75">
      <c r="A9" s="17">
        <v>5</v>
      </c>
      <c r="B9" s="18" t="str">
        <f>'Table 5'!A2</f>
        <v>Table B.5: Population 16 years old and over by labour force status and level of educational attainment , November-22 (Q4)</v>
      </c>
    </row>
    <row r="10" spans="1:2" ht="15.75" x14ac:dyDescent="0.75">
      <c r="A10" s="19"/>
      <c r="B10" s="16" t="s">
        <v>68</v>
      </c>
    </row>
    <row r="11" spans="1:2" ht="15.75" x14ac:dyDescent="0.75">
      <c r="A11" s="14">
        <v>6</v>
      </c>
      <c r="B11" s="20" t="str">
        <f>'Table 6'!A1</f>
        <v>Table B.6: Population 16 years old and over by labour force status and marital status, November-22 (Q4)</v>
      </c>
    </row>
    <row r="12" spans="1:2" ht="15.75" x14ac:dyDescent="0.75">
      <c r="A12" s="19"/>
      <c r="B12" s="16" t="s">
        <v>69</v>
      </c>
    </row>
    <row r="13" spans="1:2" ht="15.75" x14ac:dyDescent="0.75">
      <c r="A13" s="17">
        <f>1+A11</f>
        <v>7</v>
      </c>
      <c r="B13" s="20" t="str">
        <f>'Table 7-8 '!A1</f>
        <v>Table B.7:Employed population by sex, age group, and urban/rural area, November-22 (Q4)</v>
      </c>
    </row>
    <row r="14" spans="1:2" ht="15.75" x14ac:dyDescent="0.75">
      <c r="A14" s="17">
        <f>1+A13</f>
        <v>8</v>
      </c>
      <c r="B14" s="20" t="str">
        <f>'Table 7-8 '!A20</f>
        <v>Table B.8: Employed population by sex, occupation group, and urban/rural area, November-22 (Q4)</v>
      </c>
    </row>
    <row r="15" spans="1:2" ht="15.75" x14ac:dyDescent="0.75">
      <c r="A15" s="17">
        <v>9</v>
      </c>
      <c r="B15" s="20" t="str">
        <f>'Table 9'!A2</f>
        <v>Table B.9: Employed population by sex, educational attainment, and urban/rural area, November-22 (Q4)</v>
      </c>
    </row>
    <row r="16" spans="1:2" ht="15.75" x14ac:dyDescent="0.75">
      <c r="A16" s="17">
        <f>1+A15</f>
        <v>10</v>
      </c>
      <c r="B16" s="20" t="str">
        <f>Table10!A1</f>
        <v>Table B.10:Employed population by sex, branch of economic activity, and urban/rural area, November-22 (Q4)</v>
      </c>
    </row>
    <row r="17" spans="1:2" ht="15.75" x14ac:dyDescent="0.75">
      <c r="A17" s="17">
        <v>11</v>
      </c>
      <c r="B17" s="20" t="str">
        <f>'Table 11'!A1</f>
        <v>Table B.11: Educational attainement and field of Education by Labour market status, November-22 (Q4)</v>
      </c>
    </row>
    <row r="18" spans="1:2" ht="15.75" x14ac:dyDescent="0.75">
      <c r="A18" s="17">
        <v>12</v>
      </c>
      <c r="B18" s="20" t="str">
        <f>'Table 12-13'!A1</f>
        <v>Table B.12: Employed population by sex, status in employment, and urban/rural area, November-22 (Q4)</v>
      </c>
    </row>
    <row r="19" spans="1:2" ht="15.75" x14ac:dyDescent="0.75">
      <c r="A19" s="17">
        <v>13</v>
      </c>
      <c r="B19" s="20" t="str">
        <f>'Table 12-13'!A12</f>
        <v>Table B.13: Employed population by sex, hours usually worked per week at all jobs, and urban/rural area, November-22 (Q4)</v>
      </c>
    </row>
    <row r="20" spans="1:2" ht="15.75" x14ac:dyDescent="0.75">
      <c r="A20" s="19"/>
      <c r="B20" s="16" t="s">
        <v>88</v>
      </c>
    </row>
    <row r="21" spans="1:2" s="54" customFormat="1" ht="15.75" x14ac:dyDescent="0.75">
      <c r="A21" s="64">
        <v>14</v>
      </c>
      <c r="B21" s="20" t="str">
        <f>'Table 14'!A1</f>
        <v>Table B.14: Youth  Population by sex, and residential area, November-22 (Q4)</v>
      </c>
    </row>
    <row r="22" spans="1:2" ht="15.75" x14ac:dyDescent="0.75">
      <c r="A22" s="64">
        <v>15</v>
      </c>
      <c r="B22" s="20" t="str">
        <f>Table15!A1</f>
        <v>Table B.15: Youth Unemployed by sex, duration of seeking employment, and urban/rural area, November-22 (Q4)</v>
      </c>
    </row>
    <row r="23" spans="1:2" ht="15.75" x14ac:dyDescent="0.75">
      <c r="A23" s="64">
        <v>16</v>
      </c>
      <c r="B23" s="20" t="str">
        <f>'Table 16 '!A1</f>
        <v>Table B.16:Youth not in employment and not currently in education or training by sex, age group, and urban/rural area, November-22 (Q4)</v>
      </c>
    </row>
    <row r="24" spans="1:2" ht="15.75" x14ac:dyDescent="0.75">
      <c r="A24" s="19"/>
      <c r="B24" s="26" t="s">
        <v>89</v>
      </c>
    </row>
    <row r="25" spans="1:2" s="54" customFormat="1" ht="15.75" x14ac:dyDescent="0.75">
      <c r="A25" s="64">
        <f>1+A23</f>
        <v>17</v>
      </c>
      <c r="B25" s="20" t="str">
        <f>'Table17-18'!A1</f>
        <v>Table B.17:Unemployed population by sex, broad age group and urban/rural area, November-22 (Q4)</v>
      </c>
    </row>
    <row r="26" spans="1:2" s="54" customFormat="1" ht="15.75" x14ac:dyDescent="0.75">
      <c r="A26" s="64">
        <f>1+A25</f>
        <v>18</v>
      </c>
      <c r="B26" s="20" t="str">
        <f>'Table17-18'!A12</f>
        <v>Table B.18: Unemployed population by sex, level of educational, and urban/rural area, November-22 (Q4)</v>
      </c>
    </row>
    <row r="27" spans="1:2" ht="15.75" x14ac:dyDescent="0.75">
      <c r="A27" s="17">
        <f>1+A26</f>
        <v>19</v>
      </c>
      <c r="B27" s="20" t="str">
        <f>'Table 19-20'!A1</f>
        <v>Table B.19A: Unemployed population(who looked for a job) by sex,method of seeking employment, and urban/rural area, November-22 (Q4)</v>
      </c>
    </row>
    <row r="28" spans="1:2" ht="15.75" x14ac:dyDescent="0.75">
      <c r="A28" s="17">
        <f>1+A27</f>
        <v>20</v>
      </c>
      <c r="B28" s="20" t="str">
        <f>'Table 19-20'!A15</f>
        <v>Table B.20: Unemployed population(who looked for a job) by sex, duration of seeking employment, and urban/rural area, November-22 (Q4)</v>
      </c>
    </row>
    <row r="29" spans="1:2" ht="15.75" x14ac:dyDescent="0.75">
      <c r="A29" s="17">
        <f>1+A28</f>
        <v>21</v>
      </c>
      <c r="B29" s="20" t="str">
        <f>'Table 21'!A1</f>
        <v>Table B.21: Time related under employment by age group sex and area of residence, November-22 (Q4)</v>
      </c>
    </row>
    <row r="30" spans="1:2" s="63" customFormat="1" ht="15.75" x14ac:dyDescent="0.75">
      <c r="A30" s="61"/>
      <c r="B30" s="62"/>
    </row>
    <row r="35" spans="2:2" x14ac:dyDescent="0.75">
      <c r="B35" s="27"/>
    </row>
  </sheetData>
  <mergeCells count="1">
    <mergeCell ref="A1:B1"/>
  </mergeCells>
  <pageMargins left="0.7" right="0.7" top="0.75" bottom="0.75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zoomScaleNormal="100" zoomScaleSheetLayoutView="100" workbookViewId="0">
      <selection activeCell="A3" sqref="A3:E23"/>
    </sheetView>
  </sheetViews>
  <sheetFormatPr defaultColWidth="11.40625" defaultRowHeight="14.75" x14ac:dyDescent="0.75"/>
  <cols>
    <col min="1" max="1" width="44.86328125" style="67" customWidth="1"/>
    <col min="2" max="2" width="11.7265625" style="36" customWidth="1"/>
    <col min="3" max="3" width="12.7265625" style="36" customWidth="1"/>
    <col min="4" max="6" width="11.7265625" style="36" customWidth="1"/>
    <col min="7" max="16384" width="11.40625" style="36"/>
  </cols>
  <sheetData>
    <row r="1" spans="1:6" ht="21" customHeight="1" x14ac:dyDescent="0.75">
      <c r="A1" s="202" t="s">
        <v>211</v>
      </c>
      <c r="B1" s="202"/>
      <c r="C1" s="202"/>
      <c r="D1" s="202"/>
      <c r="E1" s="202"/>
    </row>
    <row r="2" spans="1:6" x14ac:dyDescent="0.75">
      <c r="A2" s="54"/>
      <c r="B2" s="54"/>
      <c r="C2" s="54"/>
      <c r="D2" s="54"/>
      <c r="E2" s="54"/>
      <c r="F2" s="74"/>
    </row>
    <row r="3" spans="1:6" s="5" customFormat="1" ht="15" customHeight="1" x14ac:dyDescent="0.75">
      <c r="A3" s="203" t="s">
        <v>194</v>
      </c>
      <c r="B3" s="186" t="s">
        <v>12</v>
      </c>
      <c r="C3" s="186" t="s">
        <v>13</v>
      </c>
      <c r="D3" s="186" t="s">
        <v>14</v>
      </c>
      <c r="E3" s="186" t="s">
        <v>9</v>
      </c>
      <c r="F3" s="47"/>
    </row>
    <row r="4" spans="1:6" ht="10.5" customHeight="1" x14ac:dyDescent="0.75">
      <c r="A4" s="203"/>
      <c r="B4" s="186"/>
      <c r="C4" s="186"/>
      <c r="D4" s="186"/>
      <c r="E4" s="186"/>
      <c r="F4" s="45"/>
    </row>
    <row r="5" spans="1:6" x14ac:dyDescent="0.75">
      <c r="A5" s="106" t="s">
        <v>9</v>
      </c>
      <c r="B5" s="140">
        <v>44.404142545528344</v>
      </c>
      <c r="C5" s="140">
        <v>14.270930316858896</v>
      </c>
      <c r="D5" s="141">
        <v>41.324914702166716</v>
      </c>
      <c r="E5" s="141">
        <v>100</v>
      </c>
      <c r="F5" s="43"/>
    </row>
    <row r="6" spans="1:6" x14ac:dyDescent="0.75">
      <c r="A6" s="91" t="s">
        <v>61</v>
      </c>
      <c r="B6" s="142">
        <v>45.463631072013008</v>
      </c>
      <c r="C6" s="142">
        <v>12.845491228411065</v>
      </c>
      <c r="D6" s="142">
        <v>41.690849539025876</v>
      </c>
      <c r="E6" s="143">
        <v>100</v>
      </c>
      <c r="F6" s="43"/>
    </row>
    <row r="7" spans="1:6" x14ac:dyDescent="0.75">
      <c r="A7" s="91" t="s">
        <v>56</v>
      </c>
      <c r="B7" s="142">
        <v>43.00591157508083</v>
      </c>
      <c r="C7" s="142">
        <v>14.136875901938151</v>
      </c>
      <c r="D7" s="142">
        <v>42.857212522981023</v>
      </c>
      <c r="E7" s="143">
        <v>100</v>
      </c>
      <c r="F7" s="43"/>
    </row>
    <row r="8" spans="1:6" x14ac:dyDescent="0.75">
      <c r="A8" s="91" t="s">
        <v>186</v>
      </c>
      <c r="B8" s="142">
        <v>27.922319772897463</v>
      </c>
      <c r="C8" s="142">
        <v>12.00684887337086</v>
      </c>
      <c r="D8" s="142">
        <v>60.070831353731677</v>
      </c>
      <c r="E8" s="143">
        <v>100</v>
      </c>
      <c r="F8" s="43"/>
    </row>
    <row r="9" spans="1:6" x14ac:dyDescent="0.75">
      <c r="A9" s="91" t="s">
        <v>187</v>
      </c>
      <c r="B9" s="142">
        <v>48.260200070190521</v>
      </c>
      <c r="C9" s="142">
        <v>21.936306183023145</v>
      </c>
      <c r="D9" s="142">
        <v>29.803357718644836</v>
      </c>
      <c r="E9" s="143">
        <v>100</v>
      </c>
      <c r="F9" s="43"/>
    </row>
    <row r="10" spans="1:6" x14ac:dyDescent="0.75">
      <c r="A10" s="91" t="s">
        <v>102</v>
      </c>
      <c r="B10" s="142">
        <v>73.684561722778284</v>
      </c>
      <c r="C10" s="142">
        <v>18.83378829238702</v>
      </c>
      <c r="D10" s="142">
        <v>7.4816499848346982</v>
      </c>
      <c r="E10" s="143">
        <v>100</v>
      </c>
      <c r="F10" s="43"/>
    </row>
    <row r="11" spans="1:6" ht="4.5" customHeight="1" x14ac:dyDescent="0.75">
      <c r="A11" s="91"/>
      <c r="B11" s="142"/>
      <c r="C11" s="142"/>
      <c r="D11" s="142"/>
      <c r="E11" s="91"/>
      <c r="F11" s="43"/>
    </row>
    <row r="12" spans="1:6" ht="15" customHeight="1" x14ac:dyDescent="0.75">
      <c r="A12" s="201" t="s">
        <v>193</v>
      </c>
      <c r="B12" s="186" t="s">
        <v>12</v>
      </c>
      <c r="C12" s="186" t="s">
        <v>13</v>
      </c>
      <c r="D12" s="186" t="s">
        <v>14</v>
      </c>
      <c r="E12" s="186" t="s">
        <v>9</v>
      </c>
      <c r="F12" s="43"/>
    </row>
    <row r="13" spans="1:6" ht="15" customHeight="1" x14ac:dyDescent="0.75">
      <c r="A13" s="201"/>
      <c r="B13" s="186"/>
      <c r="C13" s="186"/>
      <c r="D13" s="186"/>
      <c r="E13" s="186"/>
      <c r="F13" s="43"/>
    </row>
    <row r="14" spans="1:6" x14ac:dyDescent="0.75">
      <c r="A14" s="144" t="s">
        <v>9</v>
      </c>
      <c r="B14" s="145">
        <v>45.917872784197336</v>
      </c>
      <c r="C14" s="145">
        <v>14.973111195063025</v>
      </c>
      <c r="D14" s="145">
        <v>39.109016020739638</v>
      </c>
      <c r="E14" s="146">
        <v>100</v>
      </c>
      <c r="F14" s="43"/>
    </row>
    <row r="15" spans="1:6" x14ac:dyDescent="0.75">
      <c r="A15" s="91" t="s">
        <v>197</v>
      </c>
      <c r="B15" s="147">
        <v>46.354068638930833</v>
      </c>
      <c r="C15" s="147">
        <v>14.551506496230706</v>
      </c>
      <c r="D15" s="147">
        <v>39.094424864838459</v>
      </c>
      <c r="E15" s="148">
        <v>100</v>
      </c>
      <c r="F15" s="43"/>
    </row>
    <row r="16" spans="1:6" x14ac:dyDescent="0.75">
      <c r="A16" s="91" t="s">
        <v>3</v>
      </c>
      <c r="B16" s="148">
        <v>64.519414236716727</v>
      </c>
      <c r="C16" s="147">
        <v>4.5336954358692214</v>
      </c>
      <c r="D16" s="148">
        <v>30.946890327414049</v>
      </c>
      <c r="E16" s="148">
        <v>100</v>
      </c>
      <c r="F16" s="43"/>
    </row>
    <row r="17" spans="1:6" x14ac:dyDescent="0.75">
      <c r="A17" s="91" t="s">
        <v>188</v>
      </c>
      <c r="B17" s="147">
        <v>37.015124117633711</v>
      </c>
      <c r="C17" s="147">
        <v>16.806760836176828</v>
      </c>
      <c r="D17" s="147">
        <v>46.17887163036324</v>
      </c>
      <c r="E17" s="148">
        <v>100</v>
      </c>
      <c r="F17" s="43"/>
    </row>
    <row r="18" spans="1:6" x14ac:dyDescent="0.75">
      <c r="A18" s="91" t="s">
        <v>189</v>
      </c>
      <c r="B18" s="147">
        <v>56.237720696703683</v>
      </c>
      <c r="C18" s="147">
        <v>19.877091202561374</v>
      </c>
      <c r="D18" s="147">
        <v>23.88518810073494</v>
      </c>
      <c r="E18" s="148">
        <v>100</v>
      </c>
      <c r="F18" s="43"/>
    </row>
    <row r="19" spans="1:6" x14ac:dyDescent="0.75">
      <c r="A19" s="91" t="s">
        <v>190</v>
      </c>
      <c r="B19" s="147">
        <v>34.290253078104421</v>
      </c>
      <c r="C19" s="147">
        <v>18.77634264971681</v>
      </c>
      <c r="D19" s="147">
        <v>46.933215605036658</v>
      </c>
      <c r="E19" s="148">
        <v>100</v>
      </c>
      <c r="F19" s="43"/>
    </row>
    <row r="20" spans="1:6" x14ac:dyDescent="0.75">
      <c r="A20" s="91" t="s">
        <v>195</v>
      </c>
      <c r="B20" s="147">
        <v>36.997463374229952</v>
      </c>
      <c r="C20" s="147">
        <v>15.715173163534709</v>
      </c>
      <c r="D20" s="147">
        <v>47.287363462235341</v>
      </c>
      <c r="E20" s="148">
        <v>100</v>
      </c>
      <c r="F20" s="43"/>
    </row>
    <row r="21" spans="1:6" x14ac:dyDescent="0.75">
      <c r="A21" s="91" t="s">
        <v>191</v>
      </c>
      <c r="B21" s="147">
        <v>45.830660092020601</v>
      </c>
      <c r="C21" s="147">
        <v>12.730738914450168</v>
      </c>
      <c r="D21" s="147">
        <v>41.438600993529228</v>
      </c>
      <c r="E21" s="148">
        <v>100</v>
      </c>
      <c r="F21" s="73"/>
    </row>
    <row r="22" spans="1:6" x14ac:dyDescent="0.75">
      <c r="A22" s="91" t="s">
        <v>192</v>
      </c>
      <c r="B22" s="147">
        <v>64.85541834755027</v>
      </c>
      <c r="C22" s="147">
        <v>10.539525143965756</v>
      </c>
      <c r="D22" s="147">
        <v>24.605056508483973</v>
      </c>
      <c r="E22" s="148">
        <v>100</v>
      </c>
      <c r="F22" s="46"/>
    </row>
    <row r="23" spans="1:6" x14ac:dyDescent="0.75">
      <c r="A23" s="91" t="s">
        <v>177</v>
      </c>
      <c r="B23" s="147">
        <v>30.209142937893024</v>
      </c>
      <c r="C23" s="147">
        <v>26.582703313785061</v>
      </c>
      <c r="D23" s="147">
        <v>43.208153748321912</v>
      </c>
      <c r="E23" s="148">
        <v>100</v>
      </c>
      <c r="F23" s="47"/>
    </row>
    <row r="27" spans="1:6" x14ac:dyDescent="0.75">
      <c r="B27" s="39"/>
      <c r="C27" s="39"/>
      <c r="D27" s="39"/>
      <c r="E27" s="39"/>
      <c r="F27" s="39"/>
    </row>
    <row r="29" spans="1:6" x14ac:dyDescent="0.75">
      <c r="B29" s="39"/>
      <c r="C29" s="39"/>
      <c r="D29" s="39"/>
      <c r="E29" s="39"/>
      <c r="F29" s="39"/>
    </row>
    <row r="30" spans="1:6" x14ac:dyDescent="0.75">
      <c r="B30" s="39"/>
      <c r="C30" s="39"/>
      <c r="D30" s="39"/>
      <c r="E30" s="39"/>
      <c r="F30" s="39"/>
    </row>
    <row r="31" spans="1:6" x14ac:dyDescent="0.75">
      <c r="B31" s="39"/>
      <c r="C31" s="39"/>
      <c r="D31" s="39"/>
      <c r="E31" s="39"/>
      <c r="F31" s="39"/>
    </row>
    <row r="32" spans="1:6" x14ac:dyDescent="0.75">
      <c r="C32" s="39"/>
      <c r="D32" s="39"/>
      <c r="E32" s="39"/>
      <c r="F32" s="39"/>
    </row>
    <row r="33" spans="2:6" x14ac:dyDescent="0.75">
      <c r="B33" s="39"/>
      <c r="C33" s="39"/>
      <c r="D33" s="39"/>
      <c r="E33" s="39"/>
      <c r="F33" s="39"/>
    </row>
    <row r="34" spans="2:6" x14ac:dyDescent="0.75">
      <c r="B34" s="39"/>
      <c r="C34" s="39"/>
      <c r="D34" s="39"/>
      <c r="E34" s="39"/>
      <c r="F34" s="39"/>
    </row>
    <row r="35" spans="2:6" x14ac:dyDescent="0.75">
      <c r="B35" s="39"/>
      <c r="C35" s="39"/>
      <c r="D35" s="39"/>
      <c r="E35" s="39"/>
      <c r="F35" s="39"/>
    </row>
    <row r="36" spans="2:6" x14ac:dyDescent="0.75">
      <c r="B36" s="39"/>
      <c r="C36" s="39"/>
      <c r="D36" s="39"/>
      <c r="E36" s="39"/>
      <c r="F36" s="39"/>
    </row>
    <row r="37" spans="2:6" x14ac:dyDescent="0.75">
      <c r="B37" s="39"/>
      <c r="C37" s="39"/>
      <c r="D37" s="39"/>
      <c r="E37" s="39"/>
      <c r="F37" s="39"/>
    </row>
    <row r="38" spans="2:6" x14ac:dyDescent="0.75">
      <c r="B38" s="39"/>
      <c r="C38" s="39"/>
      <c r="D38" s="39"/>
      <c r="E38" s="39"/>
      <c r="F38" s="39"/>
    </row>
    <row r="39" spans="2:6" x14ac:dyDescent="0.75">
      <c r="B39" s="39"/>
      <c r="C39" s="39"/>
      <c r="D39" s="39"/>
      <c r="E39" s="39"/>
      <c r="F39" s="39"/>
    </row>
    <row r="40" spans="2:6" x14ac:dyDescent="0.75">
      <c r="B40" s="39"/>
      <c r="C40" s="39"/>
      <c r="D40" s="39"/>
      <c r="E40" s="39"/>
      <c r="F40" s="39"/>
    </row>
    <row r="41" spans="2:6" x14ac:dyDescent="0.75">
      <c r="B41" s="39"/>
      <c r="C41" s="39"/>
      <c r="D41" s="39"/>
      <c r="E41" s="39"/>
      <c r="F41" s="39"/>
    </row>
    <row r="42" spans="2:6" x14ac:dyDescent="0.75">
      <c r="B42" s="39"/>
      <c r="C42" s="39"/>
      <c r="D42" s="39"/>
      <c r="F42" s="39"/>
    </row>
    <row r="43" spans="2:6" x14ac:dyDescent="0.75">
      <c r="B43" s="39"/>
      <c r="C43" s="39"/>
      <c r="E43" s="39"/>
      <c r="F43" s="39"/>
    </row>
    <row r="44" spans="2:6" x14ac:dyDescent="0.75">
      <c r="B44" s="39"/>
      <c r="C44" s="39"/>
      <c r="D44" s="39"/>
      <c r="E44" s="39"/>
      <c r="F44" s="39"/>
    </row>
    <row r="45" spans="2:6" x14ac:dyDescent="0.75">
      <c r="B45" s="39"/>
      <c r="C45" s="39"/>
      <c r="D45" s="39"/>
      <c r="E45" s="39"/>
      <c r="F45" s="39"/>
    </row>
    <row r="46" spans="2:6" x14ac:dyDescent="0.75">
      <c r="B46" s="39"/>
      <c r="C46" s="39"/>
      <c r="D46" s="39"/>
      <c r="E46" s="39"/>
      <c r="F46" s="39"/>
    </row>
    <row r="47" spans="2:6" x14ac:dyDescent="0.75">
      <c r="B47" s="39"/>
      <c r="C47" s="39"/>
      <c r="D47" s="39"/>
      <c r="E47" s="39"/>
      <c r="F47" s="39"/>
    </row>
    <row r="48" spans="2:6" x14ac:dyDescent="0.75">
      <c r="B48" s="39"/>
      <c r="C48" s="39"/>
      <c r="D48" s="39"/>
      <c r="E48" s="39"/>
      <c r="F48" s="39"/>
    </row>
    <row r="49" spans="2:6" x14ac:dyDescent="0.75">
      <c r="C49" s="39"/>
      <c r="D49" s="39"/>
      <c r="E49" s="39"/>
      <c r="F49" s="39"/>
    </row>
    <row r="51" spans="2:6" x14ac:dyDescent="0.75">
      <c r="B51" s="39"/>
      <c r="C51" s="39"/>
      <c r="D51" s="39"/>
      <c r="E51" s="39"/>
      <c r="F51" s="39"/>
    </row>
    <row r="52" spans="2:6" x14ac:dyDescent="0.75">
      <c r="C52" s="39"/>
      <c r="D52" s="39"/>
      <c r="F52" s="39"/>
    </row>
  </sheetData>
  <mergeCells count="11">
    <mergeCell ref="E3:E4"/>
    <mergeCell ref="B12:B13"/>
    <mergeCell ref="C12:C13"/>
    <mergeCell ref="D12:D13"/>
    <mergeCell ref="E12:E13"/>
    <mergeCell ref="A12:A13"/>
    <mergeCell ref="A1:E1"/>
    <mergeCell ref="A3:A4"/>
    <mergeCell ref="B3:B4"/>
    <mergeCell ref="C3:C4"/>
    <mergeCell ref="D3:D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9"/>
  <sheetViews>
    <sheetView zoomScaleNormal="100" zoomScaleSheetLayoutView="100" workbookViewId="0">
      <selection activeCell="A13" sqref="A13:J22"/>
    </sheetView>
  </sheetViews>
  <sheetFormatPr defaultColWidth="11.40625" defaultRowHeight="13.5" x14ac:dyDescent="0.7"/>
  <cols>
    <col min="1" max="1" width="25.54296875" style="10" customWidth="1"/>
    <col min="2" max="6" width="10.26953125" style="10" customWidth="1"/>
    <col min="7" max="7" width="13.26953125" style="10" customWidth="1"/>
    <col min="8" max="8" width="15.1328125" style="10" customWidth="1"/>
    <col min="9" max="9" width="11" style="10" customWidth="1"/>
    <col min="10" max="10" width="10.86328125" style="10" customWidth="1"/>
    <col min="11" max="16384" width="11.40625" style="10"/>
  </cols>
  <sheetData>
    <row r="1" spans="1:12" ht="16" x14ac:dyDescent="0.8">
      <c r="A1" s="31" t="s">
        <v>212</v>
      </c>
    </row>
    <row r="2" spans="1:12" ht="14.75" x14ac:dyDescent="0.75">
      <c r="A2" s="204"/>
      <c r="B2" s="205" t="s">
        <v>9</v>
      </c>
      <c r="C2" s="192" t="s">
        <v>53</v>
      </c>
      <c r="D2" s="192"/>
      <c r="E2" s="192" t="s">
        <v>200</v>
      </c>
      <c r="F2" s="192"/>
      <c r="G2" s="206" t="s">
        <v>179</v>
      </c>
      <c r="H2" s="206" t="s">
        <v>171</v>
      </c>
    </row>
    <row r="3" spans="1:12" ht="15" customHeight="1" x14ac:dyDescent="0.7">
      <c r="A3" s="204"/>
      <c r="B3" s="205"/>
      <c r="C3" s="205" t="s">
        <v>34</v>
      </c>
      <c r="D3" s="205" t="s">
        <v>35</v>
      </c>
      <c r="E3" s="205" t="s">
        <v>37</v>
      </c>
      <c r="F3" s="205" t="s">
        <v>36</v>
      </c>
      <c r="G3" s="206"/>
      <c r="H3" s="206"/>
    </row>
    <row r="4" spans="1:12" ht="18" customHeight="1" x14ac:dyDescent="0.7">
      <c r="A4" s="204"/>
      <c r="B4" s="205"/>
      <c r="C4" s="205"/>
      <c r="D4" s="205"/>
      <c r="E4" s="205"/>
      <c r="F4" s="205"/>
      <c r="G4" s="206"/>
      <c r="H4" s="206"/>
    </row>
    <row r="5" spans="1:12" ht="14.75" x14ac:dyDescent="0.75">
      <c r="A5" s="115" t="s">
        <v>15</v>
      </c>
      <c r="B5" s="78">
        <v>3571236</v>
      </c>
      <c r="C5" s="78">
        <v>1990620</v>
      </c>
      <c r="D5" s="78">
        <v>1580616</v>
      </c>
      <c r="E5" s="78">
        <v>850518</v>
      </c>
      <c r="F5" s="78">
        <v>2720718</v>
      </c>
      <c r="G5" s="78">
        <v>1199029</v>
      </c>
      <c r="H5" s="78">
        <v>2372208</v>
      </c>
    </row>
    <row r="6" spans="1:12" ht="14.75" x14ac:dyDescent="0.75">
      <c r="A6" s="115" t="s">
        <v>59</v>
      </c>
      <c r="B6" s="78">
        <v>2571462</v>
      </c>
      <c r="C6" s="78">
        <v>1417015</v>
      </c>
      <c r="D6" s="78">
        <v>1154447</v>
      </c>
      <c r="E6" s="78">
        <v>558050</v>
      </c>
      <c r="F6" s="78">
        <v>2013411</v>
      </c>
      <c r="G6" s="78">
        <v>984401</v>
      </c>
      <c r="H6" s="78">
        <v>1587060</v>
      </c>
    </row>
    <row r="7" spans="1:12" ht="14.75" x14ac:dyDescent="0.75">
      <c r="A7" s="115" t="s">
        <v>60</v>
      </c>
      <c r="B7" s="78">
        <v>30837</v>
      </c>
      <c r="C7" s="78">
        <v>20809</v>
      </c>
      <c r="D7" s="78">
        <v>10028</v>
      </c>
      <c r="E7" s="78">
        <v>13068</v>
      </c>
      <c r="F7" s="78">
        <v>17769</v>
      </c>
      <c r="G7" s="78">
        <v>2009</v>
      </c>
      <c r="H7" s="78">
        <v>28828</v>
      </c>
    </row>
    <row r="8" spans="1:12" ht="14.75" x14ac:dyDescent="0.75">
      <c r="A8" s="115" t="s">
        <v>85</v>
      </c>
      <c r="B8" s="78">
        <v>870824</v>
      </c>
      <c r="C8" s="78">
        <v>532001</v>
      </c>
      <c r="D8" s="78">
        <v>338823</v>
      </c>
      <c r="E8" s="78">
        <v>264352</v>
      </c>
      <c r="F8" s="78">
        <v>606472</v>
      </c>
      <c r="G8" s="78">
        <v>201262</v>
      </c>
      <c r="H8" s="78">
        <v>669562</v>
      </c>
    </row>
    <row r="9" spans="1:12" ht="14.75" x14ac:dyDescent="0.75">
      <c r="A9" s="115" t="s">
        <v>86</v>
      </c>
      <c r="B9" s="78">
        <v>5023</v>
      </c>
      <c r="C9" s="78">
        <v>2375</v>
      </c>
      <c r="D9" s="78">
        <v>2648</v>
      </c>
      <c r="E9" s="78">
        <v>419</v>
      </c>
      <c r="F9" s="78">
        <v>4604</v>
      </c>
      <c r="G9" s="78">
        <v>516</v>
      </c>
      <c r="H9" s="78">
        <v>4507</v>
      </c>
      <c r="J9" s="30"/>
    </row>
    <row r="10" spans="1:12" ht="14.75" x14ac:dyDescent="0.75">
      <c r="A10" s="115" t="s">
        <v>87</v>
      </c>
      <c r="B10" s="78">
        <v>93090</v>
      </c>
      <c r="C10" s="78">
        <v>18420</v>
      </c>
      <c r="D10" s="78">
        <v>74670</v>
      </c>
      <c r="E10" s="78">
        <v>14630</v>
      </c>
      <c r="F10" s="78">
        <v>78460</v>
      </c>
      <c r="G10" s="78">
        <v>10840</v>
      </c>
      <c r="H10" s="78">
        <v>82250</v>
      </c>
      <c r="J10" s="52"/>
    </row>
    <row r="11" spans="1:12" ht="6.75" customHeight="1" x14ac:dyDescent="0.7">
      <c r="A11" s="12"/>
      <c r="B11" s="12"/>
      <c r="C11" s="12"/>
      <c r="D11" s="12"/>
      <c r="E11" s="12"/>
      <c r="F11" s="12"/>
      <c r="G11" s="12"/>
      <c r="H11" s="12"/>
    </row>
    <row r="12" spans="1:12" ht="15.75" x14ac:dyDescent="0.75">
      <c r="A12" s="6" t="s">
        <v>213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2" ht="14.75" x14ac:dyDescent="0.75">
      <c r="A13" s="207"/>
      <c r="B13" s="190" t="s">
        <v>55</v>
      </c>
      <c r="C13" s="190"/>
      <c r="D13" s="190"/>
      <c r="E13" s="190" t="s">
        <v>37</v>
      </c>
      <c r="F13" s="190"/>
      <c r="G13" s="190"/>
      <c r="H13" s="190" t="s">
        <v>36</v>
      </c>
      <c r="I13" s="190"/>
      <c r="J13" s="190"/>
    </row>
    <row r="14" spans="1:12" ht="14.75" x14ac:dyDescent="0.75">
      <c r="A14" s="207"/>
      <c r="B14" s="149" t="s">
        <v>9</v>
      </c>
      <c r="C14" s="149" t="s">
        <v>34</v>
      </c>
      <c r="D14" s="149" t="s">
        <v>35</v>
      </c>
      <c r="E14" s="149" t="s">
        <v>9</v>
      </c>
      <c r="F14" s="149" t="s">
        <v>34</v>
      </c>
      <c r="G14" s="149" t="s">
        <v>35</v>
      </c>
      <c r="H14" s="149" t="s">
        <v>9</v>
      </c>
      <c r="I14" s="149" t="s">
        <v>34</v>
      </c>
      <c r="J14" s="149" t="s">
        <v>35</v>
      </c>
    </row>
    <row r="15" spans="1:12" ht="15.75" customHeight="1" x14ac:dyDescent="0.75">
      <c r="A15" s="91" t="s">
        <v>15</v>
      </c>
      <c r="B15" s="78">
        <v>3571236</v>
      </c>
      <c r="C15" s="78">
        <v>1990620</v>
      </c>
      <c r="D15" s="78">
        <v>1580616</v>
      </c>
      <c r="E15" s="78">
        <v>850518</v>
      </c>
      <c r="F15" s="78">
        <v>467495</v>
      </c>
      <c r="G15" s="78">
        <v>383023</v>
      </c>
      <c r="H15" s="78">
        <v>2720718</v>
      </c>
      <c r="I15" s="78">
        <v>1523124</v>
      </c>
      <c r="J15" s="78">
        <v>1197593</v>
      </c>
      <c r="L15" s="52"/>
    </row>
    <row r="16" spans="1:12" ht="14.75" x14ac:dyDescent="0.75">
      <c r="A16" s="91" t="s">
        <v>81</v>
      </c>
      <c r="B16" s="78">
        <v>935161</v>
      </c>
      <c r="C16" s="78">
        <v>473610</v>
      </c>
      <c r="D16" s="78">
        <v>461551</v>
      </c>
      <c r="E16" s="78">
        <v>86947</v>
      </c>
      <c r="F16" s="78">
        <v>47920</v>
      </c>
      <c r="G16" s="78">
        <v>39027</v>
      </c>
      <c r="H16" s="78">
        <v>848214</v>
      </c>
      <c r="I16" s="78">
        <v>425690</v>
      </c>
      <c r="J16" s="78">
        <v>422524</v>
      </c>
    </row>
    <row r="17" spans="1:11" ht="14.75" x14ac:dyDescent="0.75">
      <c r="A17" s="91" t="s">
        <v>82</v>
      </c>
      <c r="B17" s="78">
        <v>467242</v>
      </c>
      <c r="C17" s="78">
        <v>234587</v>
      </c>
      <c r="D17" s="78">
        <v>232655</v>
      </c>
      <c r="E17" s="78">
        <v>55357</v>
      </c>
      <c r="F17" s="78">
        <v>34487</v>
      </c>
      <c r="G17" s="78">
        <v>20870</v>
      </c>
      <c r="H17" s="78">
        <v>411886</v>
      </c>
      <c r="I17" s="78">
        <v>200101</v>
      </c>
      <c r="J17" s="78">
        <v>211785</v>
      </c>
    </row>
    <row r="18" spans="1:11" ht="14.75" x14ac:dyDescent="0.75">
      <c r="A18" s="91" t="s">
        <v>79</v>
      </c>
      <c r="B18" s="78">
        <v>858797</v>
      </c>
      <c r="C18" s="78">
        <v>499637</v>
      </c>
      <c r="D18" s="78">
        <v>359160</v>
      </c>
      <c r="E18" s="78">
        <v>158031</v>
      </c>
      <c r="F18" s="78">
        <v>95328</v>
      </c>
      <c r="G18" s="78">
        <v>62703</v>
      </c>
      <c r="H18" s="78">
        <v>700766</v>
      </c>
      <c r="I18" s="78">
        <v>404309</v>
      </c>
      <c r="J18" s="78">
        <v>296457</v>
      </c>
    </row>
    <row r="19" spans="1:11" ht="14.75" x14ac:dyDescent="0.75">
      <c r="A19" s="91" t="s">
        <v>76</v>
      </c>
      <c r="B19" s="78">
        <v>716719</v>
      </c>
      <c r="C19" s="78">
        <v>405794</v>
      </c>
      <c r="D19" s="78">
        <v>310925</v>
      </c>
      <c r="E19" s="78">
        <v>275747</v>
      </c>
      <c r="F19" s="78">
        <v>150455</v>
      </c>
      <c r="G19" s="78">
        <v>125292</v>
      </c>
      <c r="H19" s="78">
        <v>440971</v>
      </c>
      <c r="I19" s="78">
        <v>255339</v>
      </c>
      <c r="J19" s="78">
        <v>185632</v>
      </c>
    </row>
    <row r="20" spans="1:11" ht="14.75" x14ac:dyDescent="0.75">
      <c r="A20" s="91" t="s">
        <v>80</v>
      </c>
      <c r="B20" s="78">
        <v>375383</v>
      </c>
      <c r="C20" s="78">
        <v>233655</v>
      </c>
      <c r="D20" s="78">
        <v>141727</v>
      </c>
      <c r="E20" s="78">
        <v>167685</v>
      </c>
      <c r="F20" s="78">
        <v>89102</v>
      </c>
      <c r="G20" s="78">
        <v>78583</v>
      </c>
      <c r="H20" s="78">
        <v>207698</v>
      </c>
      <c r="I20" s="78">
        <v>144553</v>
      </c>
      <c r="J20" s="78">
        <v>63145</v>
      </c>
    </row>
    <row r="21" spans="1:11" ht="14.75" x14ac:dyDescent="0.75">
      <c r="A21" s="91" t="s">
        <v>77</v>
      </c>
      <c r="B21" s="78">
        <v>177986</v>
      </c>
      <c r="C21" s="78">
        <v>110506</v>
      </c>
      <c r="D21" s="78">
        <v>67480</v>
      </c>
      <c r="E21" s="78">
        <v>87622</v>
      </c>
      <c r="F21" s="78">
        <v>37124</v>
      </c>
      <c r="G21" s="78">
        <v>50497</v>
      </c>
      <c r="H21" s="78">
        <v>90364</v>
      </c>
      <c r="I21" s="78">
        <v>73382</v>
      </c>
      <c r="J21" s="78">
        <v>16982</v>
      </c>
    </row>
    <row r="22" spans="1:11" ht="14.75" x14ac:dyDescent="0.75">
      <c r="A22" s="91" t="s">
        <v>78</v>
      </c>
      <c r="B22" s="78">
        <v>39949</v>
      </c>
      <c r="C22" s="78">
        <v>32830</v>
      </c>
      <c r="D22" s="78">
        <v>7119</v>
      </c>
      <c r="E22" s="78">
        <v>19130</v>
      </c>
      <c r="F22" s="78">
        <v>13080</v>
      </c>
      <c r="G22" s="78">
        <v>6050</v>
      </c>
      <c r="H22" s="78">
        <v>20818</v>
      </c>
      <c r="I22" s="78">
        <v>19750</v>
      </c>
      <c r="J22" s="78">
        <v>1068</v>
      </c>
    </row>
    <row r="27" spans="1:11" x14ac:dyDescent="0.7">
      <c r="B27" s="30"/>
      <c r="C27" s="30"/>
      <c r="D27" s="30"/>
      <c r="E27" s="30"/>
      <c r="G27" s="30"/>
      <c r="H27" s="30"/>
      <c r="I27" s="30"/>
      <c r="J27" s="30"/>
    </row>
    <row r="28" spans="1:11" x14ac:dyDescent="0.7">
      <c r="B28" s="30"/>
      <c r="C28" s="30"/>
      <c r="D28" s="30"/>
      <c r="E28" s="30"/>
      <c r="F28" s="30"/>
      <c r="G28" s="30"/>
      <c r="H28" s="30"/>
      <c r="I28" s="30"/>
      <c r="J28" s="30"/>
    </row>
    <row r="29" spans="1:11" x14ac:dyDescent="0.7">
      <c r="B29" s="30"/>
      <c r="C29" s="30"/>
      <c r="D29" s="30"/>
      <c r="E29" s="30"/>
      <c r="F29" s="30"/>
      <c r="G29" s="30"/>
      <c r="H29" s="30"/>
      <c r="I29" s="30"/>
      <c r="J29" s="30"/>
    </row>
    <row r="30" spans="1:11" x14ac:dyDescent="0.7">
      <c r="B30" s="30"/>
      <c r="C30" s="30"/>
      <c r="D30" s="30"/>
      <c r="E30" s="30"/>
      <c r="F30" s="30"/>
      <c r="G30" s="30"/>
      <c r="H30" s="30"/>
      <c r="I30" s="30"/>
      <c r="J30" s="30"/>
    </row>
    <row r="31" spans="1:11" x14ac:dyDescent="0.7">
      <c r="C31" s="30"/>
      <c r="D31" s="30"/>
      <c r="E31" s="30"/>
      <c r="F31" s="30"/>
      <c r="G31" s="30"/>
      <c r="H31" s="30"/>
      <c r="I31" s="30"/>
      <c r="J31" s="30"/>
    </row>
    <row r="32" spans="1:11" x14ac:dyDescent="0.7">
      <c r="C32" s="30"/>
      <c r="D32" s="30"/>
      <c r="E32" s="30"/>
      <c r="F32" s="30"/>
      <c r="G32" s="30"/>
      <c r="H32" s="30"/>
      <c r="I32" s="30"/>
      <c r="J32" s="30"/>
      <c r="K32" s="30"/>
    </row>
    <row r="33" spans="3:11" x14ac:dyDescent="0.7">
      <c r="J33" s="30"/>
      <c r="K33" s="30"/>
    </row>
    <row r="34" spans="3:11" x14ac:dyDescent="0.7">
      <c r="C34" s="30"/>
      <c r="D34" s="30"/>
      <c r="E34" s="30"/>
      <c r="F34" s="30"/>
      <c r="G34" s="30"/>
      <c r="H34" s="30"/>
      <c r="I34" s="30"/>
      <c r="J34" s="30"/>
      <c r="K34" s="30"/>
    </row>
    <row r="36" spans="3:11" x14ac:dyDescent="0.7">
      <c r="F36" s="30"/>
      <c r="G36" s="30"/>
      <c r="H36" s="30"/>
      <c r="I36" s="30"/>
      <c r="J36" s="30"/>
      <c r="K36" s="30"/>
    </row>
    <row r="39" spans="3:11" x14ac:dyDescent="0.7">
      <c r="F39" s="30"/>
      <c r="G39" s="30"/>
    </row>
    <row r="40" spans="3:11" x14ac:dyDescent="0.7">
      <c r="F40" s="30"/>
      <c r="G40" s="30"/>
    </row>
    <row r="41" spans="3:11" x14ac:dyDescent="0.7">
      <c r="F41" s="30"/>
    </row>
    <row r="42" spans="3:11" x14ac:dyDescent="0.7">
      <c r="F42" s="30"/>
      <c r="G42" s="30"/>
    </row>
    <row r="43" spans="3:11" x14ac:dyDescent="0.7">
      <c r="F43" s="30"/>
    </row>
    <row r="44" spans="3:11" x14ac:dyDescent="0.7">
      <c r="F44" s="30"/>
    </row>
    <row r="45" spans="3:11" x14ac:dyDescent="0.7">
      <c r="F45" s="30"/>
    </row>
    <row r="46" spans="3:11" x14ac:dyDescent="0.7">
      <c r="F46" s="30"/>
    </row>
    <row r="47" spans="3:11" x14ac:dyDescent="0.7">
      <c r="F47" s="30"/>
    </row>
    <row r="49" spans="6:6" x14ac:dyDescent="0.7">
      <c r="F49" s="30"/>
    </row>
  </sheetData>
  <mergeCells count="14">
    <mergeCell ref="F3:F4"/>
    <mergeCell ref="G2:G4"/>
    <mergeCell ref="H2:H4"/>
    <mergeCell ref="A13:A14"/>
    <mergeCell ref="C2:D2"/>
    <mergeCell ref="E2:F2"/>
    <mergeCell ref="B13:D13"/>
    <mergeCell ref="E13:G13"/>
    <mergeCell ref="H13:J13"/>
    <mergeCell ref="A2:A4"/>
    <mergeCell ref="B2:B4"/>
    <mergeCell ref="C3:C4"/>
    <mergeCell ref="D3:D4"/>
    <mergeCell ref="E3:E4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zoomScaleSheetLayoutView="100" workbookViewId="0">
      <selection activeCell="A2" sqref="A2:I11"/>
    </sheetView>
  </sheetViews>
  <sheetFormatPr defaultColWidth="9.1328125" defaultRowHeight="14.75" x14ac:dyDescent="0.75"/>
  <cols>
    <col min="1" max="1" width="19.7265625" style="54" customWidth="1"/>
    <col min="2" max="2" width="9.40625" style="54" customWidth="1"/>
    <col min="3" max="7" width="10.86328125" style="54" customWidth="1"/>
    <col min="8" max="8" width="13.7265625" style="54" bestFit="1" customWidth="1"/>
    <col min="9" max="9" width="17.26953125" style="54" customWidth="1"/>
    <col min="10" max="16384" width="9.1328125" style="54"/>
  </cols>
  <sheetData>
    <row r="1" spans="1:14" ht="16" x14ac:dyDescent="0.8">
      <c r="A1" s="25" t="s">
        <v>214</v>
      </c>
      <c r="B1" s="10"/>
      <c r="C1" s="10"/>
      <c r="D1" s="10"/>
      <c r="E1" s="10"/>
      <c r="F1" s="10"/>
      <c r="G1" s="10"/>
      <c r="H1" s="10"/>
      <c r="I1" s="10"/>
    </row>
    <row r="2" spans="1:14" ht="15" customHeight="1" x14ac:dyDescent="0.75">
      <c r="A2" s="211"/>
      <c r="B2" s="212" t="s">
        <v>173</v>
      </c>
      <c r="C2" s="205" t="s">
        <v>9</v>
      </c>
      <c r="D2" s="150" t="s">
        <v>53</v>
      </c>
      <c r="E2" s="150"/>
      <c r="F2" s="150" t="s">
        <v>200</v>
      </c>
      <c r="G2" s="150"/>
      <c r="H2" s="206" t="s">
        <v>179</v>
      </c>
      <c r="I2" s="206" t="s">
        <v>171</v>
      </c>
    </row>
    <row r="3" spans="1:14" ht="15" customHeight="1" x14ac:dyDescent="0.75">
      <c r="A3" s="211"/>
      <c r="B3" s="212"/>
      <c r="C3" s="205"/>
      <c r="D3" s="205" t="s">
        <v>34</v>
      </c>
      <c r="E3" s="205" t="s">
        <v>35</v>
      </c>
      <c r="F3" s="205" t="s">
        <v>37</v>
      </c>
      <c r="G3" s="205" t="s">
        <v>36</v>
      </c>
      <c r="H3" s="206"/>
      <c r="I3" s="206"/>
    </row>
    <row r="4" spans="1:14" x14ac:dyDescent="0.75">
      <c r="A4" s="211"/>
      <c r="B4" s="212"/>
      <c r="C4" s="205"/>
      <c r="D4" s="205"/>
      <c r="E4" s="205"/>
      <c r="F4" s="205"/>
      <c r="G4" s="205"/>
      <c r="H4" s="206"/>
      <c r="I4" s="206"/>
    </row>
    <row r="5" spans="1:14" ht="15.75" customHeight="1" x14ac:dyDescent="0.75">
      <c r="A5" s="208" t="s">
        <v>185</v>
      </c>
      <c r="B5" s="209"/>
      <c r="C5" s="78">
        <v>3618334</v>
      </c>
      <c r="D5" s="78">
        <v>1777019</v>
      </c>
      <c r="E5" s="78">
        <v>1841315</v>
      </c>
      <c r="F5" s="78">
        <v>831628</v>
      </c>
      <c r="G5" s="78">
        <v>2786706</v>
      </c>
      <c r="H5" s="78">
        <v>852228</v>
      </c>
      <c r="I5" s="78">
        <v>2766106</v>
      </c>
      <c r="K5" s="53"/>
      <c r="M5" s="9"/>
    </row>
    <row r="6" spans="1:14" x14ac:dyDescent="0.75">
      <c r="A6" s="210" t="s">
        <v>12</v>
      </c>
      <c r="B6" s="151" t="s">
        <v>92</v>
      </c>
      <c r="C6" s="78">
        <v>763714</v>
      </c>
      <c r="D6" s="78">
        <v>428600</v>
      </c>
      <c r="E6" s="78">
        <v>335113</v>
      </c>
      <c r="F6" s="78">
        <v>182728</v>
      </c>
      <c r="G6" s="78">
        <v>580986</v>
      </c>
      <c r="H6" s="78">
        <v>161742</v>
      </c>
      <c r="I6" s="78">
        <v>601972</v>
      </c>
      <c r="K6" s="53"/>
      <c r="L6" s="9"/>
      <c r="N6" s="9"/>
    </row>
    <row r="7" spans="1:14" x14ac:dyDescent="0.75">
      <c r="A7" s="210"/>
      <c r="B7" s="151" t="s">
        <v>174</v>
      </c>
      <c r="C7" s="78">
        <v>1373586</v>
      </c>
      <c r="D7" s="78">
        <v>763051</v>
      </c>
      <c r="E7" s="78">
        <v>610535</v>
      </c>
      <c r="F7" s="78">
        <v>353863</v>
      </c>
      <c r="G7" s="78">
        <v>1019723</v>
      </c>
      <c r="H7" s="78">
        <v>324775</v>
      </c>
      <c r="I7" s="78">
        <v>1048811</v>
      </c>
      <c r="K7" s="53"/>
      <c r="L7" s="9"/>
    </row>
    <row r="8" spans="1:14" x14ac:dyDescent="0.75">
      <c r="A8" s="210" t="s">
        <v>13</v>
      </c>
      <c r="B8" s="151" t="s">
        <v>92</v>
      </c>
      <c r="C8" s="78">
        <v>359266</v>
      </c>
      <c r="D8" s="78">
        <v>175062</v>
      </c>
      <c r="E8" s="78">
        <v>184204</v>
      </c>
      <c r="F8" s="78">
        <v>73883</v>
      </c>
      <c r="G8" s="78">
        <v>285383</v>
      </c>
      <c r="H8" s="78">
        <v>147494</v>
      </c>
      <c r="I8" s="78">
        <v>211772</v>
      </c>
    </row>
    <row r="9" spans="1:14" x14ac:dyDescent="0.75">
      <c r="A9" s="210"/>
      <c r="B9" s="151" t="s">
        <v>174</v>
      </c>
      <c r="C9" s="78">
        <v>579831</v>
      </c>
      <c r="D9" s="78">
        <v>264215</v>
      </c>
      <c r="E9" s="78">
        <v>315616</v>
      </c>
      <c r="F9" s="78">
        <v>141480</v>
      </c>
      <c r="G9" s="78">
        <v>438351</v>
      </c>
      <c r="H9" s="78">
        <v>234771</v>
      </c>
      <c r="I9" s="78">
        <v>345060</v>
      </c>
      <c r="K9" s="53"/>
    </row>
    <row r="10" spans="1:14" x14ac:dyDescent="0.75">
      <c r="A10" s="210" t="s">
        <v>63</v>
      </c>
      <c r="B10" s="151" t="s">
        <v>92</v>
      </c>
      <c r="C10" s="78">
        <v>1428836</v>
      </c>
      <c r="D10" s="78">
        <v>693711</v>
      </c>
      <c r="E10" s="78">
        <v>735125</v>
      </c>
      <c r="F10" s="78">
        <v>291797</v>
      </c>
      <c r="G10" s="78">
        <v>1137038</v>
      </c>
      <c r="H10" s="78">
        <v>190711</v>
      </c>
      <c r="I10" s="78">
        <v>1238125</v>
      </c>
    </row>
    <row r="11" spans="1:14" x14ac:dyDescent="0.75">
      <c r="A11" s="210"/>
      <c r="B11" s="151" t="s">
        <v>174</v>
      </c>
      <c r="C11" s="78">
        <v>1664917</v>
      </c>
      <c r="D11" s="78">
        <v>749753</v>
      </c>
      <c r="E11" s="78">
        <v>915164</v>
      </c>
      <c r="F11" s="78">
        <v>336285</v>
      </c>
      <c r="G11" s="78">
        <v>1328631</v>
      </c>
      <c r="H11" s="78">
        <v>292682</v>
      </c>
      <c r="I11" s="78">
        <v>1372235</v>
      </c>
    </row>
    <row r="12" spans="1:14" ht="6.75" customHeight="1" x14ac:dyDescent="0.75">
      <c r="A12" s="13"/>
      <c r="B12" s="13"/>
      <c r="C12" s="13"/>
      <c r="D12" s="13"/>
      <c r="E12" s="13"/>
      <c r="F12" s="13"/>
      <c r="G12" s="13"/>
      <c r="H12" s="13"/>
      <c r="I12" s="13"/>
    </row>
    <row r="15" spans="1:14" x14ac:dyDescent="0.75">
      <c r="F15" s="48"/>
    </row>
    <row r="16" spans="1:14" x14ac:dyDescent="0.75">
      <c r="C16" s="48"/>
    </row>
    <row r="18" spans="2:10" x14ac:dyDescent="0.75">
      <c r="C18" s="48"/>
    </row>
    <row r="25" spans="2:10" x14ac:dyDescent="0.75">
      <c r="E25" s="22"/>
    </row>
    <row r="26" spans="2:10" x14ac:dyDescent="0.75">
      <c r="B26" s="53"/>
      <c r="C26" s="53"/>
      <c r="D26" s="53"/>
      <c r="E26" s="53"/>
      <c r="F26" s="53"/>
      <c r="G26" s="53"/>
      <c r="H26" s="53"/>
    </row>
    <row r="27" spans="2:10" x14ac:dyDescent="0.75">
      <c r="B27" s="53"/>
      <c r="C27" s="53"/>
      <c r="D27" s="53"/>
      <c r="E27" s="53"/>
      <c r="F27" s="53"/>
      <c r="G27" s="53"/>
      <c r="H27" s="53"/>
    </row>
    <row r="28" spans="2:10" x14ac:dyDescent="0.75">
      <c r="B28" s="53"/>
      <c r="C28" s="53"/>
      <c r="D28" s="53"/>
      <c r="E28" s="53"/>
      <c r="F28" s="53"/>
      <c r="G28" s="53"/>
      <c r="H28" s="53"/>
      <c r="J28" s="53"/>
    </row>
    <row r="29" spans="2:10" x14ac:dyDescent="0.75">
      <c r="B29" s="53"/>
      <c r="C29" s="53"/>
      <c r="D29" s="53"/>
      <c r="E29" s="53"/>
      <c r="F29" s="53"/>
      <c r="G29" s="53"/>
      <c r="H29" s="53"/>
      <c r="J29" s="53"/>
    </row>
    <row r="30" spans="2:10" x14ac:dyDescent="0.75">
      <c r="B30" s="53"/>
      <c r="C30" s="53"/>
      <c r="D30" s="53"/>
      <c r="E30" s="53"/>
      <c r="F30" s="53"/>
      <c r="G30" s="53"/>
      <c r="H30" s="53"/>
      <c r="J30" s="53"/>
    </row>
    <row r="32" spans="2:10" x14ac:dyDescent="0.75">
      <c r="J32" s="53"/>
    </row>
    <row r="35" spans="2:11" x14ac:dyDescent="0.75">
      <c r="K35" s="53"/>
    </row>
    <row r="36" spans="2:11" x14ac:dyDescent="0.75">
      <c r="B36" s="53"/>
      <c r="C36" s="53"/>
      <c r="D36" s="53"/>
      <c r="E36" s="53"/>
      <c r="F36" s="53"/>
      <c r="G36" s="53"/>
      <c r="H36" s="53"/>
      <c r="K36" s="53"/>
    </row>
    <row r="37" spans="2:11" x14ac:dyDescent="0.75">
      <c r="B37" s="53"/>
      <c r="C37" s="53"/>
      <c r="D37" s="53"/>
      <c r="E37" s="53"/>
      <c r="F37" s="53"/>
      <c r="G37" s="53"/>
      <c r="H37" s="53"/>
      <c r="K37" s="53"/>
    </row>
    <row r="38" spans="2:11" x14ac:dyDescent="0.75">
      <c r="B38" s="53"/>
      <c r="C38" s="53"/>
      <c r="D38" s="53"/>
      <c r="E38" s="53"/>
      <c r="F38" s="53"/>
      <c r="G38" s="53"/>
      <c r="H38" s="53"/>
      <c r="K38" s="53"/>
    </row>
    <row r="40" spans="2:11" x14ac:dyDescent="0.75">
      <c r="B40" s="53"/>
      <c r="C40" s="53"/>
      <c r="D40" s="53"/>
      <c r="E40" s="53"/>
      <c r="F40" s="53"/>
      <c r="G40" s="53"/>
      <c r="H40" s="53"/>
      <c r="K40" s="53"/>
    </row>
  </sheetData>
  <mergeCells count="13">
    <mergeCell ref="A6:A7"/>
    <mergeCell ref="A8:A9"/>
    <mergeCell ref="A10:A11"/>
    <mergeCell ref="A2:A4"/>
    <mergeCell ref="B2:B4"/>
    <mergeCell ref="C2:C4"/>
    <mergeCell ref="E3:E4"/>
    <mergeCell ref="F3:F4"/>
    <mergeCell ref="G3:G4"/>
    <mergeCell ref="A5:B5"/>
    <mergeCell ref="H2:H4"/>
    <mergeCell ref="I2:I4"/>
    <mergeCell ref="D3:D4"/>
  </mergeCells>
  <pageMargins left="0.7" right="0.7" top="0.75" bottom="0.75" header="0.3" footer="0.3"/>
  <pageSetup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Normal="100" zoomScaleSheetLayoutView="100" workbookViewId="0">
      <selection activeCell="A2" sqref="A2:H9"/>
    </sheetView>
  </sheetViews>
  <sheetFormatPr defaultColWidth="9.1328125" defaultRowHeight="14.75" x14ac:dyDescent="0.75"/>
  <cols>
    <col min="1" max="1" width="28.40625" style="54" bestFit="1" customWidth="1"/>
    <col min="2" max="7" width="11.40625" style="54" customWidth="1"/>
    <col min="8" max="8" width="10.7265625" style="54" customWidth="1"/>
    <col min="9" max="16384" width="9.1328125" style="54"/>
  </cols>
  <sheetData>
    <row r="1" spans="1:12" ht="34.5" customHeight="1" x14ac:dyDescent="0.75">
      <c r="A1" s="213" t="s">
        <v>215</v>
      </c>
      <c r="B1" s="213"/>
      <c r="C1" s="213"/>
      <c r="D1" s="213"/>
      <c r="E1" s="213"/>
      <c r="F1" s="213"/>
      <c r="G1" s="213"/>
      <c r="H1" s="213"/>
      <c r="I1" s="21"/>
      <c r="J1" s="21"/>
      <c r="K1" s="21"/>
      <c r="L1" s="21"/>
    </row>
    <row r="2" spans="1:12" x14ac:dyDescent="0.75">
      <c r="A2" s="207"/>
      <c r="B2" s="172" t="s">
        <v>55</v>
      </c>
      <c r="C2" s="172"/>
      <c r="D2" s="172"/>
      <c r="E2" s="172" t="s">
        <v>37</v>
      </c>
      <c r="F2" s="214"/>
      <c r="G2" s="172" t="s">
        <v>36</v>
      </c>
      <c r="H2" s="214"/>
    </row>
    <row r="3" spans="1:12" x14ac:dyDescent="0.75">
      <c r="A3" s="207"/>
      <c r="B3" s="111" t="s">
        <v>9</v>
      </c>
      <c r="C3" s="111" t="s">
        <v>34</v>
      </c>
      <c r="D3" s="111" t="s">
        <v>35</v>
      </c>
      <c r="E3" s="111" t="s">
        <v>34</v>
      </c>
      <c r="F3" s="111" t="s">
        <v>35</v>
      </c>
      <c r="G3" s="111" t="s">
        <v>34</v>
      </c>
      <c r="H3" s="111" t="s">
        <v>35</v>
      </c>
    </row>
    <row r="4" spans="1:12" x14ac:dyDescent="0.75">
      <c r="A4" s="91" t="s">
        <v>184</v>
      </c>
      <c r="B4" s="77">
        <v>568401</v>
      </c>
      <c r="C4" s="77">
        <v>261315</v>
      </c>
      <c r="D4" s="77">
        <v>307086</v>
      </c>
      <c r="E4" s="77">
        <v>58880</v>
      </c>
      <c r="F4" s="77">
        <v>80175</v>
      </c>
      <c r="G4" s="77">
        <v>202436</v>
      </c>
      <c r="H4" s="77">
        <v>226910</v>
      </c>
    </row>
    <row r="5" spans="1:12" x14ac:dyDescent="0.75">
      <c r="A5" s="91" t="s">
        <v>145</v>
      </c>
      <c r="B5" s="78">
        <v>257514</v>
      </c>
      <c r="C5" s="78">
        <v>126891</v>
      </c>
      <c r="D5" s="78">
        <v>130622</v>
      </c>
      <c r="E5" s="78">
        <v>16637</v>
      </c>
      <c r="F5" s="78">
        <v>24028</v>
      </c>
      <c r="G5" s="78">
        <v>110254</v>
      </c>
      <c r="H5" s="78">
        <v>106594</v>
      </c>
    </row>
    <row r="6" spans="1:12" x14ac:dyDescent="0.75">
      <c r="A6" s="91" t="s">
        <v>71</v>
      </c>
      <c r="B6" s="78">
        <v>147310</v>
      </c>
      <c r="C6" s="78">
        <v>61170</v>
      </c>
      <c r="D6" s="78">
        <v>86139</v>
      </c>
      <c r="E6" s="78">
        <v>21366</v>
      </c>
      <c r="F6" s="78">
        <v>24238</v>
      </c>
      <c r="G6" s="78">
        <v>39805</v>
      </c>
      <c r="H6" s="78">
        <v>61901</v>
      </c>
    </row>
    <row r="7" spans="1:12" x14ac:dyDescent="0.75">
      <c r="A7" s="91" t="s">
        <v>73</v>
      </c>
      <c r="B7" s="78">
        <v>60118</v>
      </c>
      <c r="C7" s="78">
        <v>30048</v>
      </c>
      <c r="D7" s="78">
        <v>30071</v>
      </c>
      <c r="E7" s="78">
        <v>7870</v>
      </c>
      <c r="F7" s="78">
        <v>8165</v>
      </c>
      <c r="G7" s="78">
        <v>22178</v>
      </c>
      <c r="H7" s="78">
        <v>21906</v>
      </c>
    </row>
    <row r="8" spans="1:12" x14ac:dyDescent="0.75">
      <c r="A8" s="91" t="s">
        <v>72</v>
      </c>
      <c r="B8" s="78">
        <v>51766</v>
      </c>
      <c r="C8" s="78">
        <v>22601</v>
      </c>
      <c r="D8" s="78">
        <v>29165</v>
      </c>
      <c r="E8" s="78">
        <v>7229</v>
      </c>
      <c r="F8" s="78">
        <v>11767</v>
      </c>
      <c r="G8" s="78">
        <v>15372</v>
      </c>
      <c r="H8" s="78">
        <v>17398</v>
      </c>
    </row>
    <row r="9" spans="1:12" x14ac:dyDescent="0.75">
      <c r="A9" s="152" t="s">
        <v>74</v>
      </c>
      <c r="B9" s="78">
        <v>51693</v>
      </c>
      <c r="C9" s="78">
        <v>20605</v>
      </c>
      <c r="D9" s="78">
        <v>31088</v>
      </c>
      <c r="E9" s="78">
        <v>5778</v>
      </c>
      <c r="F9" s="78">
        <v>11977</v>
      </c>
      <c r="G9" s="78">
        <v>14827</v>
      </c>
      <c r="H9" s="78">
        <v>19111</v>
      </c>
    </row>
    <row r="10" spans="1:12" x14ac:dyDescent="0.75">
      <c r="E10" s="22"/>
    </row>
    <row r="11" spans="1:12" x14ac:dyDescent="0.75">
      <c r="C11" s="9"/>
    </row>
    <row r="12" spans="1:12" x14ac:dyDescent="0.75">
      <c r="B12" s="53"/>
      <c r="C12" s="53"/>
      <c r="D12" s="53"/>
      <c r="E12" s="53"/>
      <c r="F12" s="53"/>
      <c r="G12" s="53"/>
      <c r="H12" s="53"/>
    </row>
    <row r="13" spans="1:12" x14ac:dyDescent="0.75">
      <c r="B13" s="53"/>
      <c r="C13" s="53"/>
      <c r="D13" s="53"/>
      <c r="E13" s="53"/>
      <c r="F13" s="53"/>
    </row>
    <row r="14" spans="1:12" x14ac:dyDescent="0.75">
      <c r="B14" s="53"/>
      <c r="C14" s="53"/>
      <c r="D14" s="53"/>
      <c r="E14" s="53"/>
      <c r="F14" s="53"/>
      <c r="G14" s="53"/>
      <c r="H14" s="53"/>
      <c r="L14" s="53"/>
    </row>
    <row r="15" spans="1:12" x14ac:dyDescent="0.75">
      <c r="B15" s="53"/>
      <c r="C15" s="53"/>
      <c r="D15" s="53"/>
      <c r="E15" s="53"/>
      <c r="F15" s="53"/>
      <c r="G15" s="53"/>
      <c r="H15" s="53"/>
      <c r="L15" s="53"/>
    </row>
    <row r="16" spans="1:12" x14ac:dyDescent="0.75">
      <c r="B16" s="53"/>
      <c r="C16" s="53"/>
      <c r="D16" s="53"/>
      <c r="E16" s="53"/>
      <c r="F16" s="53"/>
      <c r="G16" s="53"/>
      <c r="H16" s="53"/>
      <c r="L16" s="53"/>
    </row>
    <row r="17" spans="2:12" x14ac:dyDescent="0.75">
      <c r="B17" s="53"/>
      <c r="C17" s="53"/>
      <c r="D17" s="53"/>
      <c r="E17" s="53"/>
      <c r="F17" s="53"/>
      <c r="G17" s="53"/>
      <c r="H17" s="53"/>
      <c r="L17" s="53"/>
    </row>
    <row r="18" spans="2:12" x14ac:dyDescent="0.75">
      <c r="B18" s="53"/>
      <c r="C18" s="53"/>
      <c r="D18" s="53"/>
      <c r="E18" s="53"/>
      <c r="F18" s="53"/>
      <c r="G18" s="53"/>
      <c r="H18" s="53"/>
      <c r="L18" s="53"/>
    </row>
    <row r="19" spans="2:12" x14ac:dyDescent="0.75">
      <c r="B19" s="53"/>
      <c r="C19" s="53"/>
      <c r="D19" s="53"/>
      <c r="E19" s="53"/>
      <c r="F19" s="53"/>
      <c r="G19" s="53"/>
      <c r="H19" s="53"/>
      <c r="L19" s="53"/>
    </row>
    <row r="20" spans="2:12" x14ac:dyDescent="0.75">
      <c r="B20" s="53"/>
      <c r="C20" s="53"/>
      <c r="D20" s="53"/>
      <c r="E20" s="53"/>
      <c r="F20" s="53"/>
      <c r="L20" s="53"/>
    </row>
    <row r="21" spans="2:12" x14ac:dyDescent="0.75">
      <c r="L21" s="53"/>
    </row>
    <row r="22" spans="2:12" x14ac:dyDescent="0.75">
      <c r="L22" s="53"/>
    </row>
  </sheetData>
  <mergeCells count="5">
    <mergeCell ref="A1:H1"/>
    <mergeCell ref="B2:D2"/>
    <mergeCell ref="E2:F2"/>
    <mergeCell ref="G2:H2"/>
    <mergeCell ref="A2:A3"/>
  </mergeCells>
  <pageMargins left="0.7" right="0.7" top="0.75" bottom="0.75" header="0.3" footer="0.3"/>
  <pageSetup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5"/>
  <sheetViews>
    <sheetView zoomScaleNormal="100" zoomScaleSheetLayoutView="100" workbookViewId="0">
      <selection activeCell="A3" sqref="A3:H15"/>
    </sheetView>
  </sheetViews>
  <sheetFormatPr defaultColWidth="9.1328125" defaultRowHeight="14.75" x14ac:dyDescent="0.75"/>
  <cols>
    <col min="1" max="1" width="40.40625" style="54" customWidth="1"/>
    <col min="2" max="8" width="11.40625" style="54" customWidth="1"/>
    <col min="9" max="16384" width="9.1328125" style="54"/>
  </cols>
  <sheetData>
    <row r="1" spans="1:9" ht="15" customHeight="1" x14ac:dyDescent="0.75">
      <c r="A1" s="215" t="s">
        <v>216</v>
      </c>
      <c r="B1" s="215"/>
      <c r="C1" s="215"/>
      <c r="D1" s="215"/>
      <c r="E1" s="215"/>
      <c r="F1" s="215"/>
      <c r="G1" s="215"/>
      <c r="H1" s="215"/>
    </row>
    <row r="2" spans="1:9" x14ac:dyDescent="0.75">
      <c r="A2" s="215"/>
      <c r="B2" s="215"/>
      <c r="C2" s="215"/>
      <c r="D2" s="215"/>
      <c r="E2" s="215"/>
      <c r="F2" s="215"/>
      <c r="G2" s="215"/>
      <c r="H2" s="215"/>
    </row>
    <row r="3" spans="1:9" x14ac:dyDescent="0.75">
      <c r="A3" s="216" t="s">
        <v>120</v>
      </c>
      <c r="B3" s="172" t="s">
        <v>55</v>
      </c>
      <c r="C3" s="172"/>
      <c r="D3" s="172"/>
      <c r="E3" s="172" t="s">
        <v>37</v>
      </c>
      <c r="F3" s="214"/>
      <c r="G3" s="172" t="s">
        <v>36</v>
      </c>
      <c r="H3" s="214"/>
    </row>
    <row r="4" spans="1:9" x14ac:dyDescent="0.75">
      <c r="A4" s="216"/>
      <c r="B4" s="189" t="s">
        <v>9</v>
      </c>
      <c r="C4" s="189" t="s">
        <v>34</v>
      </c>
      <c r="D4" s="189" t="s">
        <v>35</v>
      </c>
      <c r="E4" s="189" t="s">
        <v>34</v>
      </c>
      <c r="F4" s="189" t="s">
        <v>35</v>
      </c>
      <c r="G4" s="189" t="s">
        <v>34</v>
      </c>
      <c r="H4" s="189" t="s">
        <v>35</v>
      </c>
    </row>
    <row r="5" spans="1:9" ht="30" customHeight="1" x14ac:dyDescent="0.75">
      <c r="A5" s="216"/>
      <c r="B5" s="189"/>
      <c r="C5" s="189"/>
      <c r="D5" s="189"/>
      <c r="E5" s="189"/>
      <c r="F5" s="189"/>
      <c r="G5" s="189"/>
      <c r="H5" s="189"/>
    </row>
    <row r="6" spans="1:9" ht="15" customHeight="1" x14ac:dyDescent="0.75">
      <c r="A6" s="216"/>
      <c r="B6" s="77">
        <v>1303564</v>
      </c>
      <c r="C6" s="77">
        <v>532182</v>
      </c>
      <c r="D6" s="77">
        <v>771383</v>
      </c>
      <c r="E6" s="77">
        <v>97864</v>
      </c>
      <c r="F6" s="77">
        <v>161847</v>
      </c>
      <c r="G6" s="77">
        <v>434318</v>
      </c>
      <c r="H6" s="77">
        <v>609536</v>
      </c>
    </row>
    <row r="7" spans="1:9" x14ac:dyDescent="0.75">
      <c r="A7" s="119" t="s">
        <v>75</v>
      </c>
      <c r="B7" s="77">
        <v>403057</v>
      </c>
      <c r="C7" s="77">
        <v>207061</v>
      </c>
      <c r="D7" s="77">
        <v>195996</v>
      </c>
      <c r="E7" s="77">
        <v>18994</v>
      </c>
      <c r="F7" s="77">
        <v>31954</v>
      </c>
      <c r="G7" s="77">
        <v>188067</v>
      </c>
      <c r="H7" s="77">
        <v>164042</v>
      </c>
    </row>
    <row r="8" spans="1:9" x14ac:dyDescent="0.75">
      <c r="A8" s="119" t="s">
        <v>83</v>
      </c>
      <c r="B8" s="77">
        <v>476418</v>
      </c>
      <c r="C8" s="77">
        <v>195532</v>
      </c>
      <c r="D8" s="77">
        <v>280886</v>
      </c>
      <c r="E8" s="77">
        <v>48104</v>
      </c>
      <c r="F8" s="77">
        <v>63076</v>
      </c>
      <c r="G8" s="77">
        <v>147428</v>
      </c>
      <c r="H8" s="77">
        <v>217810</v>
      </c>
    </row>
    <row r="9" spans="1:9" x14ac:dyDescent="0.75">
      <c r="A9" s="119" t="s">
        <v>84</v>
      </c>
      <c r="B9" s="77">
        <v>424090</v>
      </c>
      <c r="C9" s="77">
        <v>129589</v>
      </c>
      <c r="D9" s="77">
        <v>294501</v>
      </c>
      <c r="E9" s="77">
        <v>30766</v>
      </c>
      <c r="F9" s="77">
        <v>66817</v>
      </c>
      <c r="G9" s="77">
        <v>98823</v>
      </c>
      <c r="H9" s="77">
        <v>227684</v>
      </c>
    </row>
    <row r="10" spans="1:9" x14ac:dyDescent="0.75">
      <c r="A10" s="154"/>
      <c r="B10" s="155"/>
      <c r="C10" s="155"/>
      <c r="D10" s="155"/>
      <c r="E10" s="155"/>
      <c r="F10" s="155"/>
      <c r="G10" s="155"/>
      <c r="H10" s="156"/>
    </row>
    <row r="11" spans="1:9" x14ac:dyDescent="0.75">
      <c r="A11" s="153" t="s">
        <v>61</v>
      </c>
      <c r="B11" s="116">
        <v>454811</v>
      </c>
      <c r="C11" s="116">
        <v>238032</v>
      </c>
      <c r="D11" s="116">
        <v>216779</v>
      </c>
      <c r="E11" s="116">
        <v>19738</v>
      </c>
      <c r="F11" s="116">
        <v>24479</v>
      </c>
      <c r="G11" s="116">
        <v>218294</v>
      </c>
      <c r="H11" s="116">
        <v>192300</v>
      </c>
    </row>
    <row r="12" spans="1:9" x14ac:dyDescent="0.75">
      <c r="A12" s="153" t="s">
        <v>56</v>
      </c>
      <c r="B12" s="116">
        <v>474573</v>
      </c>
      <c r="C12" s="116">
        <v>149692</v>
      </c>
      <c r="D12" s="116">
        <v>324881</v>
      </c>
      <c r="E12" s="116">
        <v>15761</v>
      </c>
      <c r="F12" s="116">
        <v>48711</v>
      </c>
      <c r="G12" s="116">
        <v>133930</v>
      </c>
      <c r="H12" s="116">
        <v>276171</v>
      </c>
    </row>
    <row r="13" spans="1:9" x14ac:dyDescent="0.75">
      <c r="A13" s="153" t="s">
        <v>101</v>
      </c>
      <c r="B13" s="116">
        <v>135625</v>
      </c>
      <c r="C13" s="116">
        <v>45782</v>
      </c>
      <c r="D13" s="116">
        <v>89843</v>
      </c>
      <c r="E13" s="116">
        <v>11711</v>
      </c>
      <c r="F13" s="116">
        <v>15606</v>
      </c>
      <c r="G13" s="116">
        <v>34071</v>
      </c>
      <c r="H13" s="116">
        <v>74237</v>
      </c>
    </row>
    <row r="14" spans="1:9" x14ac:dyDescent="0.75">
      <c r="A14" s="153" t="s">
        <v>57</v>
      </c>
      <c r="B14" s="116">
        <v>205713</v>
      </c>
      <c r="C14" s="116">
        <v>83160</v>
      </c>
      <c r="D14" s="116">
        <v>122553</v>
      </c>
      <c r="E14" s="116">
        <v>39278</v>
      </c>
      <c r="F14" s="116">
        <v>61208</v>
      </c>
      <c r="G14" s="116">
        <v>43882</v>
      </c>
      <c r="H14" s="116">
        <v>61346</v>
      </c>
    </row>
    <row r="15" spans="1:9" x14ac:dyDescent="0.75">
      <c r="A15" s="153" t="s">
        <v>102</v>
      </c>
      <c r="B15" s="116">
        <v>32842</v>
      </c>
      <c r="C15" s="116">
        <v>15516</v>
      </c>
      <c r="D15" s="116">
        <v>17325</v>
      </c>
      <c r="E15" s="116">
        <v>11376</v>
      </c>
      <c r="F15" s="116">
        <v>11844</v>
      </c>
      <c r="G15" s="116">
        <v>4141</v>
      </c>
      <c r="H15" s="116">
        <v>5482</v>
      </c>
    </row>
    <row r="16" spans="1:9" x14ac:dyDescent="0.75">
      <c r="I16" s="53"/>
    </row>
    <row r="17" spans="5:9" x14ac:dyDescent="0.75">
      <c r="I17" s="53"/>
    </row>
    <row r="18" spans="5:9" x14ac:dyDescent="0.75">
      <c r="I18" s="53"/>
    </row>
    <row r="20" spans="5:9" x14ac:dyDescent="0.75">
      <c r="I20" s="53"/>
    </row>
    <row r="25" spans="5:9" x14ac:dyDescent="0.75">
      <c r="E25" s="22"/>
    </row>
  </sheetData>
  <mergeCells count="12">
    <mergeCell ref="E4:E5"/>
    <mergeCell ref="F4:F5"/>
    <mergeCell ref="G4:G5"/>
    <mergeCell ref="H4:H5"/>
    <mergeCell ref="A1:H2"/>
    <mergeCell ref="B3:D3"/>
    <mergeCell ref="E3:F3"/>
    <mergeCell ref="G3:H3"/>
    <mergeCell ref="A3:A6"/>
    <mergeCell ref="B4:B5"/>
    <mergeCell ref="C4:C5"/>
    <mergeCell ref="D4:D5"/>
  </mergeCells>
  <pageMargins left="0.7" right="0.7" top="0.75" bottom="0.75" header="0.3" footer="0.3"/>
  <pageSetup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workbookViewId="0">
      <selection activeCell="A13" sqref="A13:H22"/>
    </sheetView>
  </sheetViews>
  <sheetFormatPr defaultColWidth="9.1328125" defaultRowHeight="14.75" x14ac:dyDescent="0.75"/>
  <cols>
    <col min="1" max="1" width="28" style="54" customWidth="1"/>
    <col min="2" max="6" width="10.26953125" style="54" customWidth="1"/>
    <col min="7" max="7" width="13.7265625" style="54" bestFit="1" customWidth="1"/>
    <col min="8" max="8" width="14.26953125" style="54" customWidth="1"/>
    <col min="9" max="16384" width="9.1328125" style="54"/>
  </cols>
  <sheetData>
    <row r="1" spans="1:14" ht="16" x14ac:dyDescent="0.8">
      <c r="A1" s="33" t="s">
        <v>217</v>
      </c>
      <c r="B1" s="36"/>
      <c r="C1" s="36"/>
      <c r="D1" s="36"/>
      <c r="E1" s="36"/>
      <c r="F1" s="36"/>
      <c r="G1" s="37"/>
      <c r="H1" s="37"/>
    </row>
    <row r="2" spans="1:14" ht="15" customHeight="1" x14ac:dyDescent="0.75">
      <c r="A2" s="192"/>
      <c r="B2" s="192" t="s">
        <v>9</v>
      </c>
      <c r="C2" s="192" t="s">
        <v>53</v>
      </c>
      <c r="D2" s="192"/>
      <c r="E2" s="192" t="s">
        <v>200</v>
      </c>
      <c r="F2" s="192"/>
      <c r="G2" s="206" t="s">
        <v>179</v>
      </c>
      <c r="H2" s="206" t="s">
        <v>171</v>
      </c>
    </row>
    <row r="3" spans="1:14" x14ac:dyDescent="0.75">
      <c r="A3" s="192"/>
      <c r="B3" s="192"/>
      <c r="C3" s="192"/>
      <c r="D3" s="192"/>
      <c r="E3" s="192"/>
      <c r="F3" s="192"/>
      <c r="G3" s="206"/>
      <c r="H3" s="206"/>
    </row>
    <row r="4" spans="1:14" x14ac:dyDescent="0.75">
      <c r="A4" s="192"/>
      <c r="B4" s="192"/>
      <c r="C4" s="150" t="s">
        <v>34</v>
      </c>
      <c r="D4" s="150" t="s">
        <v>35</v>
      </c>
      <c r="E4" s="150" t="s">
        <v>37</v>
      </c>
      <c r="F4" s="150" t="s">
        <v>36</v>
      </c>
      <c r="G4" s="206"/>
      <c r="H4" s="206"/>
    </row>
    <row r="5" spans="1:14" x14ac:dyDescent="0.75">
      <c r="A5" s="157" t="s">
        <v>122</v>
      </c>
      <c r="B5" s="78">
        <v>1147601</v>
      </c>
      <c r="C5" s="78">
        <v>524616</v>
      </c>
      <c r="D5" s="78">
        <v>622986</v>
      </c>
      <c r="E5" s="78">
        <v>269509</v>
      </c>
      <c r="F5" s="78">
        <v>878092</v>
      </c>
      <c r="G5" s="78">
        <v>558183</v>
      </c>
      <c r="H5" s="78">
        <v>589419</v>
      </c>
      <c r="L5" s="53"/>
      <c r="M5" s="53"/>
    </row>
    <row r="6" spans="1:14" x14ac:dyDescent="0.75">
      <c r="A6" s="158" t="s">
        <v>92</v>
      </c>
      <c r="B6" s="78">
        <v>359266</v>
      </c>
      <c r="C6" s="78">
        <v>175062</v>
      </c>
      <c r="D6" s="78">
        <v>184204</v>
      </c>
      <c r="E6" s="78">
        <v>73883</v>
      </c>
      <c r="F6" s="78">
        <v>285383</v>
      </c>
      <c r="G6" s="78">
        <v>147494</v>
      </c>
      <c r="H6" s="78">
        <v>211772</v>
      </c>
      <c r="I6" s="53"/>
      <c r="L6" s="9"/>
      <c r="M6" s="53"/>
      <c r="N6" s="53"/>
    </row>
    <row r="7" spans="1:14" x14ac:dyDescent="0.75">
      <c r="A7" s="158" t="s">
        <v>93</v>
      </c>
      <c r="B7" s="78">
        <v>344766</v>
      </c>
      <c r="C7" s="78">
        <v>139900</v>
      </c>
      <c r="D7" s="78">
        <v>204866</v>
      </c>
      <c r="E7" s="78">
        <v>99452</v>
      </c>
      <c r="F7" s="78">
        <v>245314</v>
      </c>
      <c r="G7" s="78">
        <v>147480</v>
      </c>
      <c r="H7" s="78">
        <v>197287</v>
      </c>
      <c r="L7" s="53"/>
      <c r="M7" s="53"/>
      <c r="N7" s="53"/>
    </row>
    <row r="8" spans="1:14" x14ac:dyDescent="0.75">
      <c r="A8" s="158" t="s">
        <v>94</v>
      </c>
      <c r="B8" s="78">
        <v>373760</v>
      </c>
      <c r="C8" s="78">
        <v>176731</v>
      </c>
      <c r="D8" s="78">
        <v>197030</v>
      </c>
      <c r="E8" s="78">
        <v>78199</v>
      </c>
      <c r="F8" s="78">
        <v>295562</v>
      </c>
      <c r="G8" s="78">
        <v>216535</v>
      </c>
      <c r="H8" s="78">
        <v>157226</v>
      </c>
      <c r="L8" s="53"/>
      <c r="M8" s="53"/>
      <c r="N8" s="53"/>
    </row>
    <row r="9" spans="1:14" x14ac:dyDescent="0.75">
      <c r="A9" s="158" t="s">
        <v>95</v>
      </c>
      <c r="B9" s="78">
        <v>54889</v>
      </c>
      <c r="C9" s="78">
        <v>24300</v>
      </c>
      <c r="D9" s="78">
        <v>30589</v>
      </c>
      <c r="E9" s="78">
        <v>15825</v>
      </c>
      <c r="F9" s="78">
        <v>39063</v>
      </c>
      <c r="G9" s="78">
        <v>38130</v>
      </c>
      <c r="H9" s="78">
        <v>16759</v>
      </c>
      <c r="L9" s="53"/>
      <c r="M9" s="53"/>
      <c r="N9" s="53"/>
    </row>
    <row r="10" spans="1:14" x14ac:dyDescent="0.75">
      <c r="A10" s="158" t="s">
        <v>103</v>
      </c>
      <c r="B10" s="78">
        <v>14920</v>
      </c>
      <c r="C10" s="78">
        <v>8623</v>
      </c>
      <c r="D10" s="78">
        <v>6298</v>
      </c>
      <c r="E10" s="78">
        <v>2151</v>
      </c>
      <c r="F10" s="78">
        <v>12770</v>
      </c>
      <c r="G10" s="78">
        <v>8544</v>
      </c>
      <c r="H10" s="78">
        <v>6376</v>
      </c>
      <c r="L10" s="53"/>
      <c r="M10" s="53"/>
      <c r="N10" s="53"/>
    </row>
    <row r="11" spans="1:14" x14ac:dyDescent="0.75">
      <c r="A11" s="1"/>
      <c r="B11" s="1"/>
      <c r="C11" s="1"/>
      <c r="D11" s="1"/>
      <c r="E11" s="1"/>
      <c r="F11" s="1"/>
      <c r="G11" s="1"/>
      <c r="H11" s="1"/>
    </row>
    <row r="12" spans="1:14" ht="16" x14ac:dyDescent="0.8">
      <c r="A12" s="31" t="s">
        <v>218</v>
      </c>
      <c r="B12" s="36"/>
      <c r="C12" s="36"/>
      <c r="D12" s="36"/>
      <c r="E12" s="36"/>
      <c r="F12" s="36"/>
      <c r="G12" s="37"/>
      <c r="H12" s="37"/>
      <c r="N12" s="53"/>
    </row>
    <row r="13" spans="1:14" ht="15" customHeight="1" x14ac:dyDescent="0.75">
      <c r="A13" s="192"/>
      <c r="B13" s="192" t="s">
        <v>9</v>
      </c>
      <c r="C13" s="192" t="s">
        <v>53</v>
      </c>
      <c r="D13" s="192"/>
      <c r="E13" s="192" t="s">
        <v>66</v>
      </c>
      <c r="F13" s="192"/>
      <c r="G13" s="206" t="s">
        <v>179</v>
      </c>
      <c r="H13" s="206" t="s">
        <v>171</v>
      </c>
    </row>
    <row r="14" spans="1:14" x14ac:dyDescent="0.75">
      <c r="A14" s="192"/>
      <c r="B14" s="192"/>
      <c r="C14" s="192"/>
      <c r="D14" s="192"/>
      <c r="E14" s="192"/>
      <c r="F14" s="192"/>
      <c r="G14" s="206"/>
      <c r="H14" s="206"/>
    </row>
    <row r="15" spans="1:14" x14ac:dyDescent="0.75">
      <c r="A15" s="192"/>
      <c r="B15" s="192"/>
      <c r="C15" s="150" t="s">
        <v>34</v>
      </c>
      <c r="D15" s="150" t="s">
        <v>35</v>
      </c>
      <c r="E15" s="150" t="s">
        <v>37</v>
      </c>
      <c r="F15" s="150" t="s">
        <v>36</v>
      </c>
      <c r="G15" s="206"/>
      <c r="H15" s="206"/>
    </row>
    <row r="16" spans="1:14" x14ac:dyDescent="0.75">
      <c r="A16" s="157" t="s">
        <v>122</v>
      </c>
      <c r="B16" s="78">
        <v>1147601</v>
      </c>
      <c r="C16" s="78">
        <v>524616</v>
      </c>
      <c r="D16" s="78">
        <v>622986</v>
      </c>
      <c r="E16" s="78">
        <v>269509</v>
      </c>
      <c r="F16" s="78">
        <v>878092</v>
      </c>
      <c r="G16" s="78">
        <v>558183</v>
      </c>
      <c r="H16" s="78">
        <v>589419</v>
      </c>
    </row>
    <row r="17" spans="1:13" x14ac:dyDescent="0.75">
      <c r="A17" s="158"/>
      <c r="B17" s="77"/>
      <c r="C17" s="77"/>
      <c r="D17" s="77"/>
      <c r="E17" s="77"/>
      <c r="F17" s="77"/>
      <c r="G17" s="77"/>
      <c r="H17" s="77"/>
    </row>
    <row r="18" spans="1:13" x14ac:dyDescent="0.75">
      <c r="A18" s="158" t="s">
        <v>61</v>
      </c>
      <c r="B18" s="78">
        <v>456152</v>
      </c>
      <c r="C18" s="78">
        <v>207717</v>
      </c>
      <c r="D18" s="78">
        <v>248436</v>
      </c>
      <c r="E18" s="78">
        <v>44476</v>
      </c>
      <c r="F18" s="78">
        <v>411676</v>
      </c>
      <c r="G18" s="78">
        <v>258039</v>
      </c>
      <c r="H18" s="78">
        <v>198113</v>
      </c>
      <c r="J18" s="53"/>
    </row>
    <row r="19" spans="1:13" x14ac:dyDescent="0.75">
      <c r="A19" s="158" t="s">
        <v>56</v>
      </c>
      <c r="B19" s="78">
        <v>376859</v>
      </c>
      <c r="C19" s="78">
        <v>167263</v>
      </c>
      <c r="D19" s="78">
        <v>209596</v>
      </c>
      <c r="E19" s="78">
        <v>64653</v>
      </c>
      <c r="F19" s="78">
        <v>312205</v>
      </c>
      <c r="G19" s="78">
        <v>199590</v>
      </c>
      <c r="H19" s="78">
        <v>177268</v>
      </c>
    </row>
    <row r="20" spans="1:13" x14ac:dyDescent="0.75">
      <c r="A20" s="158" t="s">
        <v>101</v>
      </c>
      <c r="B20" s="78">
        <v>91232</v>
      </c>
      <c r="C20" s="78">
        <v>42434</v>
      </c>
      <c r="D20" s="78">
        <v>48798</v>
      </c>
      <c r="E20" s="78">
        <v>28957</v>
      </c>
      <c r="F20" s="78">
        <v>62275</v>
      </c>
      <c r="G20" s="78">
        <v>33906</v>
      </c>
      <c r="H20" s="78">
        <v>57326</v>
      </c>
    </row>
    <row r="21" spans="1:13" x14ac:dyDescent="0.75">
      <c r="A21" s="158" t="s">
        <v>57</v>
      </c>
      <c r="B21" s="78">
        <v>161263</v>
      </c>
      <c r="C21" s="78">
        <v>73799</v>
      </c>
      <c r="D21" s="78">
        <v>87465</v>
      </c>
      <c r="E21" s="78">
        <v>87023</v>
      </c>
      <c r="F21" s="78">
        <v>74240</v>
      </c>
      <c r="G21" s="78">
        <v>55501</v>
      </c>
      <c r="H21" s="78">
        <v>105762</v>
      </c>
    </row>
    <row r="22" spans="1:13" x14ac:dyDescent="0.75">
      <c r="A22" s="158" t="s">
        <v>102</v>
      </c>
      <c r="B22" s="78">
        <v>62095</v>
      </c>
      <c r="C22" s="78">
        <v>33403</v>
      </c>
      <c r="D22" s="78">
        <v>28692</v>
      </c>
      <c r="E22" s="78">
        <v>44400</v>
      </c>
      <c r="F22" s="78">
        <v>17696</v>
      </c>
      <c r="G22" s="78">
        <v>11147</v>
      </c>
      <c r="H22" s="78">
        <v>50949</v>
      </c>
    </row>
    <row r="23" spans="1:13" x14ac:dyDescent="0.75">
      <c r="A23" s="1"/>
      <c r="B23" s="1"/>
      <c r="C23" s="1"/>
      <c r="D23" s="1"/>
      <c r="E23" s="1"/>
      <c r="F23" s="1"/>
      <c r="G23" s="1"/>
      <c r="H23" s="1"/>
    </row>
    <row r="25" spans="1:13" x14ac:dyDescent="0.75">
      <c r="E25" s="22"/>
    </row>
    <row r="26" spans="1:13" x14ac:dyDescent="0.75">
      <c r="B26" s="53"/>
      <c r="C26" s="53"/>
      <c r="D26" s="53"/>
      <c r="E26" s="53"/>
      <c r="F26" s="53"/>
      <c r="G26" s="53"/>
      <c r="H26" s="53"/>
    </row>
    <row r="28" spans="1:13" x14ac:dyDescent="0.75">
      <c r="B28" s="53"/>
      <c r="C28" s="53"/>
      <c r="D28" s="53"/>
      <c r="E28" s="53"/>
      <c r="F28" s="53"/>
      <c r="G28" s="53"/>
      <c r="H28" s="53"/>
      <c r="M28" s="53"/>
    </row>
    <row r="29" spans="1:13" x14ac:dyDescent="0.75">
      <c r="B29" s="53"/>
      <c r="C29" s="53"/>
      <c r="D29" s="53"/>
      <c r="E29" s="53"/>
      <c r="F29" s="53"/>
      <c r="G29" s="53"/>
      <c r="H29" s="53"/>
      <c r="M29" s="53"/>
    </row>
    <row r="30" spans="1:13" x14ac:dyDescent="0.75">
      <c r="B30" s="53"/>
      <c r="C30" s="53"/>
      <c r="D30" s="53"/>
      <c r="E30" s="53"/>
      <c r="F30" s="53"/>
      <c r="G30" s="53"/>
      <c r="H30" s="53"/>
      <c r="M30" s="53"/>
    </row>
    <row r="31" spans="1:13" x14ac:dyDescent="0.75">
      <c r="B31" s="53"/>
      <c r="C31" s="53"/>
      <c r="D31" s="53"/>
      <c r="E31" s="53"/>
      <c r="F31" s="53"/>
      <c r="G31" s="53"/>
      <c r="H31" s="53"/>
      <c r="M31" s="53"/>
    </row>
    <row r="32" spans="1:13" x14ac:dyDescent="0.75">
      <c r="B32" s="53"/>
      <c r="C32" s="53"/>
      <c r="D32" s="53"/>
      <c r="E32" s="53"/>
      <c r="F32" s="53"/>
      <c r="G32" s="53"/>
      <c r="H32" s="53"/>
      <c r="M32" s="53"/>
    </row>
    <row r="33" spans="5:13" x14ac:dyDescent="0.75">
      <c r="E33" s="53"/>
      <c r="F33" s="53"/>
    </row>
    <row r="34" spans="5:13" x14ac:dyDescent="0.75">
      <c r="M34" s="53"/>
    </row>
    <row r="36" spans="5:13" x14ac:dyDescent="0.75">
      <c r="H36" s="53"/>
    </row>
  </sheetData>
  <mergeCells count="12">
    <mergeCell ref="H2:H4"/>
    <mergeCell ref="B13:B15"/>
    <mergeCell ref="C13:D14"/>
    <mergeCell ref="E13:F14"/>
    <mergeCell ref="G13:G15"/>
    <mergeCell ref="H13:H15"/>
    <mergeCell ref="A2:A4"/>
    <mergeCell ref="B2:B4"/>
    <mergeCell ref="C2:D3"/>
    <mergeCell ref="E2:F3"/>
    <mergeCell ref="A13:A15"/>
    <mergeCell ref="G2:G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4"/>
  <sheetViews>
    <sheetView topLeftCell="A10" zoomScaleNormal="100" zoomScaleSheetLayoutView="100" workbookViewId="0">
      <selection activeCell="A16" sqref="A16:H24"/>
    </sheetView>
  </sheetViews>
  <sheetFormatPr defaultColWidth="9.1328125" defaultRowHeight="14.75" x14ac:dyDescent="0.75"/>
  <cols>
    <col min="1" max="1" width="44.54296875" style="54" customWidth="1"/>
    <col min="2" max="2" width="12.26953125" style="54" customWidth="1"/>
    <col min="3" max="6" width="9" style="54" bestFit="1" customWidth="1"/>
    <col min="7" max="7" width="14.1328125" style="54" customWidth="1"/>
    <col min="8" max="8" width="15.26953125" style="54" customWidth="1"/>
    <col min="9" max="9" width="16.1328125" style="54" customWidth="1"/>
    <col min="10" max="16384" width="9.1328125" style="54"/>
  </cols>
  <sheetData>
    <row r="1" spans="1:11" x14ac:dyDescent="0.75">
      <c r="A1" s="159" t="s">
        <v>219</v>
      </c>
      <c r="B1" s="115"/>
      <c r="C1" s="115"/>
      <c r="D1" s="115"/>
      <c r="E1" s="115"/>
      <c r="F1" s="115"/>
      <c r="G1" s="115"/>
      <c r="H1" s="115"/>
      <c r="I1" s="91"/>
    </row>
    <row r="2" spans="1:11" ht="15" customHeight="1" x14ac:dyDescent="0.75">
      <c r="A2" s="192"/>
      <c r="B2" s="192" t="s">
        <v>9</v>
      </c>
      <c r="C2" s="192" t="s">
        <v>53</v>
      </c>
      <c r="D2" s="192"/>
      <c r="E2" s="192" t="s">
        <v>66</v>
      </c>
      <c r="F2" s="192"/>
      <c r="G2" s="206" t="s">
        <v>179</v>
      </c>
      <c r="H2" s="206" t="s">
        <v>171</v>
      </c>
      <c r="I2" s="206" t="s">
        <v>196</v>
      </c>
    </row>
    <row r="3" spans="1:11" x14ac:dyDescent="0.75">
      <c r="A3" s="192"/>
      <c r="B3" s="192"/>
      <c r="C3" s="192"/>
      <c r="D3" s="192"/>
      <c r="E3" s="192"/>
      <c r="F3" s="192"/>
      <c r="G3" s="206"/>
      <c r="H3" s="206"/>
      <c r="I3" s="206"/>
    </row>
    <row r="4" spans="1:11" x14ac:dyDescent="0.75">
      <c r="A4" s="192"/>
      <c r="B4" s="192"/>
      <c r="C4" s="150" t="s">
        <v>34</v>
      </c>
      <c r="D4" s="150" t="s">
        <v>35</v>
      </c>
      <c r="E4" s="150" t="s">
        <v>37</v>
      </c>
      <c r="F4" s="150" t="s">
        <v>36</v>
      </c>
      <c r="G4" s="206"/>
      <c r="H4" s="206"/>
      <c r="I4" s="206"/>
    </row>
    <row r="5" spans="1:11" x14ac:dyDescent="0.75">
      <c r="A5" s="157" t="s">
        <v>146</v>
      </c>
      <c r="B5" s="77">
        <v>1064448</v>
      </c>
      <c r="C5" s="77">
        <v>487070</v>
      </c>
      <c r="D5" s="77">
        <v>577379</v>
      </c>
      <c r="E5" s="77">
        <v>245734</v>
      </c>
      <c r="F5" s="77">
        <v>818714</v>
      </c>
      <c r="G5" s="77">
        <v>517694</v>
      </c>
      <c r="H5" s="77">
        <v>546754</v>
      </c>
      <c r="I5" s="150"/>
      <c r="J5" s="53"/>
    </row>
    <row r="6" spans="1:11" ht="31.5" customHeight="1" x14ac:dyDescent="0.75">
      <c r="A6" s="160" t="s">
        <v>104</v>
      </c>
      <c r="B6" s="77">
        <v>194513</v>
      </c>
      <c r="C6" s="77">
        <v>76128</v>
      </c>
      <c r="D6" s="77">
        <v>118384</v>
      </c>
      <c r="E6" s="77">
        <v>49581</v>
      </c>
      <c r="F6" s="77">
        <v>144931</v>
      </c>
      <c r="G6" s="77">
        <v>91657</v>
      </c>
      <c r="H6" s="77">
        <v>102855</v>
      </c>
      <c r="I6" s="92">
        <v>230067</v>
      </c>
    </row>
    <row r="7" spans="1:11" ht="30.75" customHeight="1" x14ac:dyDescent="0.75">
      <c r="A7" s="160" t="s">
        <v>105</v>
      </c>
      <c r="B7" s="77">
        <v>14166</v>
      </c>
      <c r="C7" s="77">
        <v>7224</v>
      </c>
      <c r="D7" s="77">
        <v>6941</v>
      </c>
      <c r="E7" s="77">
        <v>3239</v>
      </c>
      <c r="F7" s="77">
        <v>10926</v>
      </c>
      <c r="G7" s="77">
        <v>9660</v>
      </c>
      <c r="H7" s="77">
        <v>4506</v>
      </c>
      <c r="I7" s="92">
        <v>79927</v>
      </c>
    </row>
    <row r="8" spans="1:11" ht="31.5" customHeight="1" x14ac:dyDescent="0.75">
      <c r="A8" s="160" t="s">
        <v>106</v>
      </c>
      <c r="B8" s="77">
        <v>390615</v>
      </c>
      <c r="C8" s="77">
        <v>191039</v>
      </c>
      <c r="D8" s="77">
        <v>199576</v>
      </c>
      <c r="E8" s="77">
        <v>89350</v>
      </c>
      <c r="F8" s="77">
        <v>301265</v>
      </c>
      <c r="G8" s="77">
        <v>173295</v>
      </c>
      <c r="H8" s="77">
        <v>217321</v>
      </c>
      <c r="I8" s="92">
        <v>523765</v>
      </c>
    </row>
    <row r="9" spans="1:11" ht="29.5" x14ac:dyDescent="0.75">
      <c r="A9" s="160" t="s">
        <v>90</v>
      </c>
      <c r="B9" s="77">
        <v>47917</v>
      </c>
      <c r="C9" s="77">
        <v>18345</v>
      </c>
      <c r="D9" s="77">
        <v>29572</v>
      </c>
      <c r="E9" s="77">
        <v>18623</v>
      </c>
      <c r="F9" s="77">
        <v>29294</v>
      </c>
      <c r="G9" s="77">
        <v>22628</v>
      </c>
      <c r="H9" s="77">
        <v>25289</v>
      </c>
      <c r="I9" s="92">
        <v>118240</v>
      </c>
      <c r="J9" s="53"/>
    </row>
    <row r="10" spans="1:11" ht="32.25" customHeight="1" x14ac:dyDescent="0.75">
      <c r="A10" s="160" t="s">
        <v>107</v>
      </c>
      <c r="B10" s="77">
        <v>382095</v>
      </c>
      <c r="C10" s="77">
        <v>179966</v>
      </c>
      <c r="D10" s="77">
        <v>202129</v>
      </c>
      <c r="E10" s="77">
        <v>62440</v>
      </c>
      <c r="F10" s="77">
        <v>319656</v>
      </c>
      <c r="G10" s="77">
        <v>206749</v>
      </c>
      <c r="H10" s="77">
        <v>175347</v>
      </c>
      <c r="I10" s="92">
        <v>753641</v>
      </c>
    </row>
    <row r="11" spans="1:11" ht="31.5" customHeight="1" x14ac:dyDescent="0.75">
      <c r="A11" s="160" t="s">
        <v>91</v>
      </c>
      <c r="B11" s="77">
        <v>23173</v>
      </c>
      <c r="C11" s="77">
        <v>8709</v>
      </c>
      <c r="D11" s="77">
        <v>14464</v>
      </c>
      <c r="E11" s="77">
        <v>13728</v>
      </c>
      <c r="F11" s="77">
        <v>9444</v>
      </c>
      <c r="G11" s="77">
        <v>9778</v>
      </c>
      <c r="H11" s="77">
        <v>13395</v>
      </c>
      <c r="I11" s="92">
        <v>84421</v>
      </c>
    </row>
    <row r="12" spans="1:11" ht="29.5" x14ac:dyDescent="0.75">
      <c r="A12" s="160" t="s">
        <v>108</v>
      </c>
      <c r="B12" s="77">
        <v>11969</v>
      </c>
      <c r="C12" s="77">
        <v>5658</v>
      </c>
      <c r="D12" s="77">
        <v>6311</v>
      </c>
      <c r="E12" s="77">
        <v>8772</v>
      </c>
      <c r="F12" s="77">
        <v>3198</v>
      </c>
      <c r="G12" s="77">
        <v>3929</v>
      </c>
      <c r="H12" s="77">
        <v>8041</v>
      </c>
      <c r="I12" s="92">
        <v>58960</v>
      </c>
    </row>
    <row r="13" spans="1:11" ht="15.75" customHeight="1" x14ac:dyDescent="0.75">
      <c r="A13" s="38"/>
      <c r="B13" s="75"/>
      <c r="C13" s="38"/>
      <c r="D13" s="38"/>
      <c r="E13" s="38"/>
      <c r="F13" s="38"/>
      <c r="G13" s="38"/>
      <c r="H13" s="38"/>
      <c r="I13" s="38"/>
    </row>
    <row r="14" spans="1:11" ht="15.75" customHeight="1" x14ac:dyDescent="0.75">
      <c r="A14" s="217"/>
      <c r="B14" s="218"/>
      <c r="C14" s="218"/>
      <c r="D14" s="218"/>
      <c r="E14" s="218"/>
      <c r="F14" s="218"/>
      <c r="G14" s="218"/>
      <c r="H14" s="218"/>
    </row>
    <row r="15" spans="1:11" x14ac:dyDescent="0.75">
      <c r="A15" s="24" t="s">
        <v>220</v>
      </c>
      <c r="B15" s="36"/>
      <c r="C15" s="36"/>
      <c r="D15" s="36"/>
      <c r="E15" s="36"/>
      <c r="F15" s="36"/>
      <c r="G15" s="36"/>
      <c r="H15" s="36"/>
    </row>
    <row r="16" spans="1:11" x14ac:dyDescent="0.75">
      <c r="A16" s="192"/>
      <c r="B16" s="192" t="s">
        <v>9</v>
      </c>
      <c r="C16" s="192" t="s">
        <v>53</v>
      </c>
      <c r="D16" s="192"/>
      <c r="E16" s="192" t="s">
        <v>66</v>
      </c>
      <c r="F16" s="192"/>
      <c r="G16" s="206" t="s">
        <v>179</v>
      </c>
      <c r="H16" s="206" t="s">
        <v>171</v>
      </c>
      <c r="K16" s="53"/>
    </row>
    <row r="17" spans="1:11" x14ac:dyDescent="0.75">
      <c r="A17" s="192"/>
      <c r="B17" s="192"/>
      <c r="C17" s="192"/>
      <c r="D17" s="192"/>
      <c r="E17" s="192"/>
      <c r="F17" s="192"/>
      <c r="G17" s="206"/>
      <c r="H17" s="206"/>
      <c r="K17" s="53"/>
    </row>
    <row r="18" spans="1:11" x14ac:dyDescent="0.75">
      <c r="A18" s="192"/>
      <c r="B18" s="192"/>
      <c r="C18" s="150" t="s">
        <v>34</v>
      </c>
      <c r="D18" s="150" t="s">
        <v>35</v>
      </c>
      <c r="E18" s="150" t="s">
        <v>37</v>
      </c>
      <c r="F18" s="150" t="s">
        <v>36</v>
      </c>
      <c r="G18" s="206"/>
      <c r="H18" s="206"/>
      <c r="K18" s="53"/>
    </row>
    <row r="19" spans="1:11" x14ac:dyDescent="0.75">
      <c r="A19" s="161" t="s">
        <v>122</v>
      </c>
      <c r="B19" s="78">
        <v>1119191</v>
      </c>
      <c r="C19" s="78">
        <v>515717</v>
      </c>
      <c r="D19" s="78">
        <v>603474</v>
      </c>
      <c r="E19" s="78">
        <v>262037</v>
      </c>
      <c r="F19" s="78">
        <v>857153</v>
      </c>
      <c r="G19" s="78">
        <v>545520</v>
      </c>
      <c r="H19" s="78">
        <v>573671</v>
      </c>
      <c r="K19" s="53"/>
    </row>
    <row r="20" spans="1:11" x14ac:dyDescent="0.75">
      <c r="A20" s="91" t="s">
        <v>147</v>
      </c>
      <c r="B20" s="78">
        <v>572600</v>
      </c>
      <c r="C20" s="78">
        <v>277638</v>
      </c>
      <c r="D20" s="78">
        <v>294962</v>
      </c>
      <c r="E20" s="78">
        <v>86340</v>
      </c>
      <c r="F20" s="78">
        <v>486260</v>
      </c>
      <c r="G20" s="78">
        <v>299886</v>
      </c>
      <c r="H20" s="78">
        <v>272714</v>
      </c>
      <c r="K20" s="53"/>
    </row>
    <row r="21" spans="1:11" x14ac:dyDescent="0.75">
      <c r="A21" s="91" t="s">
        <v>148</v>
      </c>
      <c r="B21" s="78">
        <v>252239</v>
      </c>
      <c r="C21" s="78">
        <v>101930</v>
      </c>
      <c r="D21" s="78">
        <v>150309</v>
      </c>
      <c r="E21" s="78">
        <v>63003</v>
      </c>
      <c r="F21" s="78">
        <v>189236</v>
      </c>
      <c r="G21" s="78">
        <v>112960</v>
      </c>
      <c r="H21" s="78">
        <v>139279</v>
      </c>
      <c r="K21" s="53"/>
    </row>
    <row r="22" spans="1:11" x14ac:dyDescent="0.75">
      <c r="A22" s="91" t="s">
        <v>149</v>
      </c>
      <c r="B22" s="78">
        <v>103806</v>
      </c>
      <c r="C22" s="78">
        <v>52592</v>
      </c>
      <c r="D22" s="78">
        <v>51214</v>
      </c>
      <c r="E22" s="78">
        <v>31342</v>
      </c>
      <c r="F22" s="78">
        <v>72464</v>
      </c>
      <c r="G22" s="78">
        <v>45459</v>
      </c>
      <c r="H22" s="78">
        <v>58347</v>
      </c>
      <c r="K22" s="53"/>
    </row>
    <row r="23" spans="1:11" x14ac:dyDescent="0.75">
      <c r="A23" s="91" t="s">
        <v>150</v>
      </c>
      <c r="B23" s="78">
        <v>93182</v>
      </c>
      <c r="C23" s="78">
        <v>42962</v>
      </c>
      <c r="D23" s="78">
        <v>50220</v>
      </c>
      <c r="E23" s="78">
        <v>38321</v>
      </c>
      <c r="F23" s="78">
        <v>54861</v>
      </c>
      <c r="G23" s="78">
        <v>44202</v>
      </c>
      <c r="H23" s="78">
        <v>48980</v>
      </c>
    </row>
    <row r="24" spans="1:11" x14ac:dyDescent="0.75">
      <c r="A24" s="91" t="s">
        <v>151</v>
      </c>
      <c r="B24" s="78">
        <v>97363</v>
      </c>
      <c r="C24" s="78">
        <v>40595</v>
      </c>
      <c r="D24" s="78">
        <v>56769</v>
      </c>
      <c r="E24" s="78">
        <v>43031</v>
      </c>
      <c r="F24" s="78">
        <v>54332</v>
      </c>
      <c r="G24" s="78">
        <v>43013</v>
      </c>
      <c r="H24" s="78">
        <v>54351</v>
      </c>
      <c r="K24" s="53"/>
    </row>
  </sheetData>
  <mergeCells count="14">
    <mergeCell ref="I2:I4"/>
    <mergeCell ref="A14:H14"/>
    <mergeCell ref="B2:B4"/>
    <mergeCell ref="C2:D3"/>
    <mergeCell ref="E2:F3"/>
    <mergeCell ref="G2:G4"/>
    <mergeCell ref="H2:H4"/>
    <mergeCell ref="A2:A4"/>
    <mergeCell ref="B16:B18"/>
    <mergeCell ref="C16:D17"/>
    <mergeCell ref="E16:F17"/>
    <mergeCell ref="G16:G18"/>
    <mergeCell ref="H16:H18"/>
    <mergeCell ref="A16:A18"/>
  </mergeCells>
  <pageMargins left="0.7" right="0.7" top="0.75" bottom="0.75" header="0.3" footer="0.3"/>
  <pageSetup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7"/>
  <sheetViews>
    <sheetView zoomScaleNormal="100" zoomScaleSheetLayoutView="100" workbookViewId="0">
      <selection activeCell="B9" sqref="B9"/>
    </sheetView>
  </sheetViews>
  <sheetFormatPr defaultColWidth="9.1328125" defaultRowHeight="14.75" x14ac:dyDescent="0.75"/>
  <cols>
    <col min="1" max="1" width="25.54296875" style="54" customWidth="1"/>
    <col min="2" max="2" width="12.54296875" style="54" customWidth="1"/>
    <col min="3" max="6" width="13.7265625" style="54" bestFit="1" customWidth="1"/>
    <col min="7" max="16384" width="9.1328125" style="54"/>
  </cols>
  <sheetData>
    <row r="1" spans="1:8" ht="16" x14ac:dyDescent="0.8">
      <c r="A1" s="35" t="s">
        <v>221</v>
      </c>
    </row>
    <row r="2" spans="1:8" x14ac:dyDescent="0.75">
      <c r="A2" s="207" t="s">
        <v>121</v>
      </c>
      <c r="B2" s="162"/>
      <c r="C2" s="207" t="s">
        <v>53</v>
      </c>
      <c r="D2" s="207"/>
      <c r="E2" s="207" t="s">
        <v>175</v>
      </c>
      <c r="F2" s="207"/>
    </row>
    <row r="3" spans="1:8" x14ac:dyDescent="0.75">
      <c r="A3" s="207"/>
      <c r="B3" s="162" t="s">
        <v>9</v>
      </c>
      <c r="C3" s="162" t="s">
        <v>34</v>
      </c>
      <c r="D3" s="162" t="s">
        <v>35</v>
      </c>
      <c r="E3" s="162" t="s">
        <v>37</v>
      </c>
      <c r="F3" s="162" t="s">
        <v>36</v>
      </c>
    </row>
    <row r="4" spans="1:8" s="5" customFormat="1" x14ac:dyDescent="0.75">
      <c r="A4" s="106" t="s">
        <v>9</v>
      </c>
      <c r="B4" s="88">
        <v>1155102</v>
      </c>
      <c r="C4" s="88">
        <v>612561</v>
      </c>
      <c r="D4" s="88">
        <v>542541</v>
      </c>
      <c r="E4" s="88">
        <v>122919</v>
      </c>
      <c r="F4" s="88">
        <v>1032183</v>
      </c>
    </row>
    <row r="5" spans="1:8" x14ac:dyDescent="0.75">
      <c r="A5" s="91" t="s">
        <v>92</v>
      </c>
      <c r="B5" s="116">
        <v>238264</v>
      </c>
      <c r="C5" s="116">
        <v>135779</v>
      </c>
      <c r="D5" s="116">
        <v>102485</v>
      </c>
      <c r="E5" s="116">
        <v>16645</v>
      </c>
      <c r="F5" s="116">
        <v>221619</v>
      </c>
      <c r="H5" s="53"/>
    </row>
    <row r="6" spans="1:8" x14ac:dyDescent="0.75">
      <c r="A6" s="91" t="s">
        <v>93</v>
      </c>
      <c r="B6" s="116">
        <v>356365</v>
      </c>
      <c r="C6" s="116">
        <v>185923</v>
      </c>
      <c r="D6" s="116">
        <v>170442</v>
      </c>
      <c r="E6" s="116">
        <v>47566</v>
      </c>
      <c r="F6" s="116">
        <v>308799</v>
      </c>
      <c r="G6" s="53"/>
    </row>
    <row r="7" spans="1:8" x14ac:dyDescent="0.75">
      <c r="A7" s="91" t="s">
        <v>94</v>
      </c>
      <c r="B7" s="116">
        <v>469175</v>
      </c>
      <c r="C7" s="116">
        <v>236550</v>
      </c>
      <c r="D7" s="116">
        <v>232624</v>
      </c>
      <c r="E7" s="116">
        <v>47726</v>
      </c>
      <c r="F7" s="116">
        <v>421449</v>
      </c>
      <c r="G7" s="53"/>
    </row>
    <row r="8" spans="1:8" x14ac:dyDescent="0.75">
      <c r="A8" s="91" t="s">
        <v>95</v>
      </c>
      <c r="B8" s="116">
        <v>79590</v>
      </c>
      <c r="C8" s="116">
        <v>48289</v>
      </c>
      <c r="D8" s="116">
        <v>31301</v>
      </c>
      <c r="E8" s="116">
        <v>9340</v>
      </c>
      <c r="F8" s="116">
        <v>70250</v>
      </c>
      <c r="G8" s="53"/>
    </row>
    <row r="9" spans="1:8" x14ac:dyDescent="0.75">
      <c r="A9" s="91" t="s">
        <v>103</v>
      </c>
      <c r="B9" s="116">
        <v>11708</v>
      </c>
      <c r="C9" s="116">
        <v>6021</v>
      </c>
      <c r="D9" s="116">
        <v>5688</v>
      </c>
      <c r="E9" s="116">
        <v>1643</v>
      </c>
      <c r="F9" s="116">
        <v>10066</v>
      </c>
      <c r="G9" s="53"/>
    </row>
    <row r="10" spans="1:8" ht="7.5" customHeight="1" x14ac:dyDescent="0.75">
      <c r="A10" s="23"/>
      <c r="B10" s="23"/>
      <c r="C10" s="23"/>
      <c r="D10" s="23"/>
      <c r="E10" s="23"/>
      <c r="F10" s="23"/>
    </row>
    <row r="17" spans="2:4" x14ac:dyDescent="0.75">
      <c r="B17" s="53"/>
      <c r="C17" s="53"/>
      <c r="D17" s="53"/>
    </row>
    <row r="18" spans="2:4" x14ac:dyDescent="0.75">
      <c r="C18" s="53"/>
      <c r="D18" s="53"/>
    </row>
    <row r="19" spans="2:4" x14ac:dyDescent="0.75">
      <c r="B19" s="53"/>
      <c r="C19" s="53"/>
      <c r="D19" s="53"/>
    </row>
    <row r="21" spans="2:4" x14ac:dyDescent="0.75">
      <c r="B21" s="53"/>
      <c r="C21" s="53"/>
      <c r="D21" s="53"/>
    </row>
    <row r="22" spans="2:4" x14ac:dyDescent="0.75">
      <c r="B22" s="53"/>
      <c r="C22" s="53"/>
      <c r="D22" s="53"/>
    </row>
    <row r="23" spans="2:4" x14ac:dyDescent="0.75">
      <c r="B23" s="53"/>
      <c r="C23" s="53"/>
      <c r="D23" s="53"/>
    </row>
    <row r="24" spans="2:4" x14ac:dyDescent="0.75">
      <c r="B24" s="53"/>
      <c r="C24" s="53"/>
      <c r="D24" s="53"/>
    </row>
    <row r="25" spans="2:4" x14ac:dyDescent="0.75">
      <c r="D25" s="53"/>
    </row>
    <row r="27" spans="2:4" x14ac:dyDescent="0.75">
      <c r="B27" s="53"/>
      <c r="C27" s="53"/>
      <c r="D27" s="53"/>
    </row>
  </sheetData>
  <mergeCells count="3">
    <mergeCell ref="C2:D2"/>
    <mergeCell ref="E2:F2"/>
    <mergeCell ref="A2:A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tabSelected="1" zoomScaleNormal="100" zoomScaleSheetLayoutView="100" workbookViewId="0">
      <selection activeCell="C8" sqref="C8"/>
    </sheetView>
  </sheetViews>
  <sheetFormatPr defaultColWidth="9.1328125" defaultRowHeight="14.75" x14ac:dyDescent="0.75"/>
  <cols>
    <col min="1" max="1" width="45.86328125" style="36" customWidth="1"/>
    <col min="2" max="2" width="15.1328125" style="36" customWidth="1"/>
    <col min="3" max="6" width="12.26953125" style="36" customWidth="1"/>
    <col min="7" max="7" width="13.7265625" style="36" customWidth="1"/>
    <col min="8" max="8" width="15.86328125" style="36" customWidth="1"/>
    <col min="9" max="9" width="12.26953125" style="36" customWidth="1"/>
    <col min="10" max="10" width="10.54296875" style="36" bestFit="1" customWidth="1"/>
    <col min="11" max="11" width="14.1328125" style="36" customWidth="1"/>
    <col min="12" max="12" width="10.54296875" style="36" bestFit="1" customWidth="1"/>
    <col min="13" max="16384" width="9.1328125" style="36"/>
  </cols>
  <sheetData>
    <row r="1" spans="1:13" s="54" customFormat="1" x14ac:dyDescent="0.75">
      <c r="A1" s="15" t="s">
        <v>202</v>
      </c>
    </row>
    <row r="2" spans="1:13" s="54" customFormat="1" x14ac:dyDescent="0.75">
      <c r="A2" s="167"/>
      <c r="B2" s="170" t="s">
        <v>96</v>
      </c>
      <c r="C2" s="171" t="s">
        <v>53</v>
      </c>
      <c r="D2" s="171"/>
      <c r="E2" s="171" t="s">
        <v>198</v>
      </c>
      <c r="F2" s="171"/>
      <c r="G2" s="168" t="s">
        <v>163</v>
      </c>
      <c r="H2" s="169" t="s">
        <v>171</v>
      </c>
    </row>
    <row r="3" spans="1:13" s="54" customFormat="1" x14ac:dyDescent="0.75">
      <c r="A3" s="167"/>
      <c r="B3" s="170"/>
      <c r="C3" s="171" t="s">
        <v>97</v>
      </c>
      <c r="D3" s="171" t="s">
        <v>98</v>
      </c>
      <c r="E3" s="171" t="s">
        <v>99</v>
      </c>
      <c r="F3" s="171" t="s">
        <v>100</v>
      </c>
      <c r="G3" s="168"/>
      <c r="H3" s="169"/>
    </row>
    <row r="4" spans="1:13" s="54" customFormat="1" ht="24.75" customHeight="1" x14ac:dyDescent="0.75">
      <c r="A4" s="167"/>
      <c r="B4" s="170"/>
      <c r="C4" s="171"/>
      <c r="D4" s="171"/>
      <c r="E4" s="171"/>
      <c r="F4" s="171"/>
      <c r="G4" s="168"/>
      <c r="H4" s="169"/>
      <c r="I4" s="36"/>
    </row>
    <row r="5" spans="1:13" s="54" customFormat="1" x14ac:dyDescent="0.75">
      <c r="A5" s="76" t="s">
        <v>123</v>
      </c>
      <c r="B5" s="77">
        <f t="shared" ref="B5:H5" si="0">SUM(B6,B9)</f>
        <v>8043090</v>
      </c>
      <c r="C5" s="77">
        <f t="shared" si="0"/>
        <v>3791530</v>
      </c>
      <c r="D5" s="77">
        <f t="shared" si="0"/>
        <v>4251561</v>
      </c>
      <c r="E5" s="77">
        <f t="shared" si="0"/>
        <v>1681222</v>
      </c>
      <c r="F5" s="77">
        <f t="shared" si="0"/>
        <v>6361868</v>
      </c>
      <c r="G5" s="77">
        <f t="shared" si="0"/>
        <v>2930025</v>
      </c>
      <c r="H5" s="77">
        <f t="shared" si="0"/>
        <v>5113067</v>
      </c>
      <c r="I5" s="50"/>
      <c r="J5" s="56"/>
      <c r="K5" s="56"/>
      <c r="L5" s="48"/>
    </row>
    <row r="6" spans="1:13" s="54" customFormat="1" x14ac:dyDescent="0.75">
      <c r="A6" s="76" t="s">
        <v>11</v>
      </c>
      <c r="B6" s="77">
        <f t="shared" ref="B6:H6" si="1">SUM(B7:B8)</f>
        <v>4718837</v>
      </c>
      <c r="C6" s="77">
        <f t="shared" si="1"/>
        <v>2515236</v>
      </c>
      <c r="D6" s="77">
        <f t="shared" si="1"/>
        <v>2203602</v>
      </c>
      <c r="E6" s="77">
        <f t="shared" si="1"/>
        <v>1120027</v>
      </c>
      <c r="F6" s="77">
        <f t="shared" si="1"/>
        <v>3598810</v>
      </c>
      <c r="G6" s="77">
        <f t="shared" si="1"/>
        <v>1757212</v>
      </c>
      <c r="H6" s="77">
        <f t="shared" si="1"/>
        <v>2961627</v>
      </c>
      <c r="I6" s="36"/>
    </row>
    <row r="7" spans="1:13" s="54" customFormat="1" x14ac:dyDescent="0.75">
      <c r="A7" s="76" t="s">
        <v>124</v>
      </c>
      <c r="B7" s="78">
        <v>3571236</v>
      </c>
      <c r="C7" s="78">
        <v>1990620</v>
      </c>
      <c r="D7" s="78">
        <v>1580616</v>
      </c>
      <c r="E7" s="78">
        <v>850518</v>
      </c>
      <c r="F7" s="78">
        <v>2720718</v>
      </c>
      <c r="G7" s="78">
        <v>1199029</v>
      </c>
      <c r="H7" s="78">
        <v>2372208</v>
      </c>
      <c r="I7" s="29"/>
    </row>
    <row r="8" spans="1:13" s="54" customFormat="1" x14ac:dyDescent="0.75">
      <c r="A8" s="76" t="s">
        <v>125</v>
      </c>
      <c r="B8" s="78">
        <v>1147601</v>
      </c>
      <c r="C8" s="78">
        <v>524616</v>
      </c>
      <c r="D8" s="78">
        <v>622986</v>
      </c>
      <c r="E8" s="78">
        <v>269509</v>
      </c>
      <c r="F8" s="78">
        <v>878092</v>
      </c>
      <c r="G8" s="78">
        <v>558183</v>
      </c>
      <c r="H8" s="78">
        <v>589419</v>
      </c>
      <c r="I8" s="164"/>
      <c r="J8" s="165"/>
    </row>
    <row r="9" spans="1:13" s="54" customFormat="1" x14ac:dyDescent="0.75">
      <c r="A9" s="76" t="s">
        <v>14</v>
      </c>
      <c r="B9" s="78">
        <v>3324253</v>
      </c>
      <c r="C9" s="78">
        <v>1276294</v>
      </c>
      <c r="D9" s="78">
        <v>2047959</v>
      </c>
      <c r="E9" s="78">
        <v>561195</v>
      </c>
      <c r="F9" s="78">
        <v>2763058</v>
      </c>
      <c r="G9" s="78">
        <v>1172813</v>
      </c>
      <c r="H9" s="78">
        <v>2151440</v>
      </c>
      <c r="I9" s="50"/>
      <c r="J9" s="48"/>
    </row>
    <row r="10" spans="1:13" s="54" customFormat="1" x14ac:dyDescent="0.75">
      <c r="A10" s="79"/>
      <c r="B10" s="79"/>
      <c r="C10" s="79"/>
      <c r="D10" s="79"/>
      <c r="E10" s="79"/>
      <c r="F10" s="79"/>
      <c r="G10" s="79"/>
      <c r="H10" s="79"/>
      <c r="I10" s="41"/>
      <c r="J10" s="48"/>
    </row>
    <row r="11" spans="1:13" s="54" customFormat="1" x14ac:dyDescent="0.75">
      <c r="A11" s="76" t="s">
        <v>126</v>
      </c>
      <c r="B11" s="78">
        <f t="shared" ref="B11:H11" si="2">SUM(B12:B14)</f>
        <v>3472674</v>
      </c>
      <c r="C11" s="78">
        <f t="shared" si="2"/>
        <v>1523299</v>
      </c>
      <c r="D11" s="78">
        <f t="shared" si="2"/>
        <v>1949376</v>
      </c>
      <c r="E11" s="78">
        <f t="shared" si="2"/>
        <v>576021</v>
      </c>
      <c r="F11" s="78">
        <f t="shared" si="2"/>
        <v>2896653</v>
      </c>
      <c r="G11" s="78">
        <f t="shared" si="2"/>
        <v>1764185</v>
      </c>
      <c r="H11" s="78">
        <f t="shared" si="2"/>
        <v>1708489</v>
      </c>
      <c r="I11" s="36"/>
      <c r="J11" s="48"/>
    </row>
    <row r="12" spans="1:13" s="54" customFormat="1" x14ac:dyDescent="0.75">
      <c r="A12" s="76" t="s">
        <v>125</v>
      </c>
      <c r="B12" s="78">
        <v>1147601</v>
      </c>
      <c r="C12" s="78">
        <v>524616</v>
      </c>
      <c r="D12" s="78">
        <v>622986</v>
      </c>
      <c r="E12" s="78">
        <v>269509</v>
      </c>
      <c r="F12" s="78">
        <v>878092</v>
      </c>
      <c r="G12" s="78">
        <v>558183</v>
      </c>
      <c r="H12" s="78">
        <v>589419</v>
      </c>
      <c r="I12" s="163"/>
    </row>
    <row r="13" spans="1:13" s="54" customFormat="1" x14ac:dyDescent="0.75">
      <c r="A13" s="76" t="s">
        <v>127</v>
      </c>
      <c r="B13" s="78">
        <v>1155102</v>
      </c>
      <c r="C13" s="78">
        <v>612561</v>
      </c>
      <c r="D13" s="78">
        <v>542541</v>
      </c>
      <c r="E13" s="78">
        <v>122919</v>
      </c>
      <c r="F13" s="78">
        <v>1032183</v>
      </c>
      <c r="G13" s="78">
        <v>567967</v>
      </c>
      <c r="H13" s="78">
        <v>587135</v>
      </c>
    </row>
    <row r="14" spans="1:13" s="54" customFormat="1" x14ac:dyDescent="0.75">
      <c r="A14" s="76" t="s">
        <v>128</v>
      </c>
      <c r="B14" s="78">
        <v>1169971</v>
      </c>
      <c r="C14" s="78">
        <v>386122</v>
      </c>
      <c r="D14" s="78">
        <v>783849</v>
      </c>
      <c r="E14" s="78">
        <v>183593</v>
      </c>
      <c r="F14" s="78">
        <v>986378</v>
      </c>
      <c r="G14" s="78">
        <v>638035</v>
      </c>
      <c r="H14" s="78">
        <v>531935</v>
      </c>
    </row>
    <row r="15" spans="1:13" s="54" customFormat="1" ht="15" customHeight="1" x14ac:dyDescent="0.75">
      <c r="A15" s="79"/>
      <c r="B15" s="79"/>
      <c r="C15" s="79"/>
      <c r="D15" s="79"/>
      <c r="E15" s="79"/>
      <c r="F15" s="79"/>
      <c r="G15" s="79"/>
      <c r="H15" s="79"/>
      <c r="I15" s="48"/>
      <c r="M15" s="48"/>
    </row>
    <row r="16" spans="1:13" s="54" customFormat="1" x14ac:dyDescent="0.75">
      <c r="A16" s="76" t="s">
        <v>153</v>
      </c>
      <c r="B16" s="80">
        <f t="shared" ref="B16:H16" si="3">B6/B5*100</f>
        <v>58.669454152570722</v>
      </c>
      <c r="C16" s="80">
        <f t="shared" si="3"/>
        <v>66.338285599744694</v>
      </c>
      <c r="D16" s="80">
        <f t="shared" si="3"/>
        <v>51.830421814481788</v>
      </c>
      <c r="E16" s="80">
        <f t="shared" si="3"/>
        <v>66.619815824441986</v>
      </c>
      <c r="F16" s="80">
        <f t="shared" si="3"/>
        <v>56.568448135044612</v>
      </c>
      <c r="G16" s="80">
        <f t="shared" si="3"/>
        <v>59.972594090494113</v>
      </c>
      <c r="H16" s="80">
        <f t="shared" si="3"/>
        <v>57.922710576646075</v>
      </c>
    </row>
    <row r="17" spans="1:9" s="54" customFormat="1" x14ac:dyDescent="0.75">
      <c r="A17" s="76" t="s">
        <v>154</v>
      </c>
      <c r="B17" s="80">
        <f t="shared" ref="B17:H17" si="4">B7/B5*100</f>
        <v>44.401293532709445</v>
      </c>
      <c r="C17" s="80">
        <f t="shared" si="4"/>
        <v>52.501760503015937</v>
      </c>
      <c r="D17" s="80">
        <f t="shared" si="4"/>
        <v>37.177309698720066</v>
      </c>
      <c r="E17" s="80">
        <f t="shared" si="4"/>
        <v>50.58927375444766</v>
      </c>
      <c r="F17" s="80">
        <f t="shared" si="4"/>
        <v>42.766024067145061</v>
      </c>
      <c r="G17" s="80">
        <f t="shared" si="4"/>
        <v>40.922142302540081</v>
      </c>
      <c r="H17" s="80">
        <f t="shared" si="4"/>
        <v>46.395011056964442</v>
      </c>
    </row>
    <row r="18" spans="1:9" s="54" customFormat="1" x14ac:dyDescent="0.75">
      <c r="A18" s="76" t="s">
        <v>155</v>
      </c>
      <c r="B18" s="80">
        <f>B13/B7*100</f>
        <v>32.344600020833127</v>
      </c>
      <c r="C18" s="80">
        <f t="shared" ref="C18:H18" si="5">C13/C7*100</f>
        <v>30.772372426681134</v>
      </c>
      <c r="D18" s="80">
        <f t="shared" si="5"/>
        <v>34.324655703852173</v>
      </c>
      <c r="E18" s="80">
        <f t="shared" si="5"/>
        <v>14.452251451468397</v>
      </c>
      <c r="F18" s="80">
        <f t="shared" si="5"/>
        <v>37.937889924644892</v>
      </c>
      <c r="G18" s="80">
        <f t="shared" si="5"/>
        <v>47.368912678509027</v>
      </c>
      <c r="H18" s="80">
        <f t="shared" si="5"/>
        <v>24.750569933159319</v>
      </c>
    </row>
    <row r="19" spans="1:9" s="54" customFormat="1" x14ac:dyDescent="0.75">
      <c r="A19" s="76" t="s">
        <v>156</v>
      </c>
      <c r="B19" s="80">
        <f>B8/B6*100</f>
        <v>24.319572809995343</v>
      </c>
      <c r="C19" s="80">
        <f t="shared" ref="C19:H19" si="6">C8/C6*100</f>
        <v>20.857525894190445</v>
      </c>
      <c r="D19" s="80">
        <f t="shared" si="6"/>
        <v>28.27125769535515</v>
      </c>
      <c r="E19" s="80">
        <f t="shared" si="6"/>
        <v>24.062723487915918</v>
      </c>
      <c r="F19" s="80">
        <f t="shared" si="6"/>
        <v>24.399509837974222</v>
      </c>
      <c r="G19" s="80">
        <f t="shared" si="6"/>
        <v>31.765262244965321</v>
      </c>
      <c r="H19" s="80">
        <f t="shared" si="6"/>
        <v>19.901864752043387</v>
      </c>
    </row>
    <row r="20" spans="1:9" s="54" customFormat="1" ht="29.5" x14ac:dyDescent="0.75">
      <c r="A20" s="81" t="s">
        <v>157</v>
      </c>
      <c r="B20" s="80">
        <f>(B8+B13)/B6*100</f>
        <v>48.79810427866019</v>
      </c>
      <c r="C20" s="80">
        <f t="shared" ref="C20:H20" si="7">(C8+C13)/C6*100</f>
        <v>45.211542773719842</v>
      </c>
      <c r="D20" s="80">
        <f t="shared" si="7"/>
        <v>52.891901532127847</v>
      </c>
      <c r="E20" s="80">
        <f t="shared" si="7"/>
        <v>35.037369634839159</v>
      </c>
      <c r="F20" s="80">
        <f t="shared" si="7"/>
        <v>53.080740578135554</v>
      </c>
      <c r="G20" s="80">
        <f t="shared" si="7"/>
        <v>64.087315588557331</v>
      </c>
      <c r="H20" s="80">
        <f t="shared" si="7"/>
        <v>39.72660973174542</v>
      </c>
    </row>
    <row r="21" spans="1:9" s="54" customFormat="1" ht="28.5" customHeight="1" x14ac:dyDescent="0.75">
      <c r="A21" s="81" t="s">
        <v>158</v>
      </c>
      <c r="B21" s="80">
        <f>(B8+B14)/(B6+B14)*100</f>
        <v>39.355536808128235</v>
      </c>
      <c r="C21" s="80">
        <f t="shared" ref="C21:H21" si="8">(C8+C14)/(C6+C14)*100</f>
        <v>31.390059413557374</v>
      </c>
      <c r="D21" s="80">
        <f t="shared" si="8"/>
        <v>47.091483676217614</v>
      </c>
      <c r="E21" s="80">
        <f t="shared" si="8"/>
        <v>34.757214525705344</v>
      </c>
      <c r="F21" s="80">
        <f t="shared" si="8"/>
        <v>40.662891030858496</v>
      </c>
      <c r="G21" s="80">
        <f t="shared" si="8"/>
        <v>49.941321291708121</v>
      </c>
      <c r="H21" s="80">
        <f t="shared" si="8"/>
        <v>32.097727190758313</v>
      </c>
    </row>
    <row r="22" spans="1:9" s="54" customFormat="1" ht="29.5" x14ac:dyDescent="0.75">
      <c r="A22" s="81" t="s">
        <v>159</v>
      </c>
      <c r="B22" s="80">
        <f>(B12+B13+B14)/(B14+B6)*100</f>
        <v>58.970745862320527</v>
      </c>
      <c r="C22" s="80">
        <f t="shared" ref="C22:H22" si="9">(C12+C13+C14)/(C14+C6)*100</f>
        <v>52.502965852542147</v>
      </c>
      <c r="D22" s="80">
        <f t="shared" si="9"/>
        <v>65.252149742372339</v>
      </c>
      <c r="E22" s="80">
        <f t="shared" si="9"/>
        <v>44.186265936392502</v>
      </c>
      <c r="F22" s="80">
        <f t="shared" si="9"/>
        <v>63.174138116037994</v>
      </c>
      <c r="G22" s="80">
        <f t="shared" si="9"/>
        <v>73.653573097054291</v>
      </c>
      <c r="H22" s="80">
        <f t="shared" si="9"/>
        <v>48.903926708614307</v>
      </c>
      <c r="I22" s="49"/>
    </row>
    <row r="23" spans="1:9" s="54" customFormat="1" ht="15" customHeight="1" x14ac:dyDescent="0.75">
      <c r="A23" s="79"/>
      <c r="B23" s="82"/>
      <c r="C23" s="82"/>
      <c r="D23" s="82"/>
      <c r="E23" s="82"/>
      <c r="F23" s="82"/>
      <c r="G23" s="82"/>
      <c r="H23" s="82"/>
    </row>
    <row r="24" spans="1:9" s="54" customFormat="1" ht="15" customHeight="1" x14ac:dyDescent="0.75">
      <c r="A24" s="76" t="s">
        <v>160</v>
      </c>
      <c r="B24" s="83">
        <v>29.7</v>
      </c>
      <c r="C24" s="83">
        <v>25.7</v>
      </c>
      <c r="D24" s="83">
        <v>34.1</v>
      </c>
      <c r="E24" s="83">
        <v>28.6</v>
      </c>
      <c r="F24" s="83">
        <v>29.7</v>
      </c>
      <c r="G24" s="83">
        <v>42</v>
      </c>
      <c r="H24" s="83">
        <v>24.8</v>
      </c>
    </row>
    <row r="25" spans="1:9" s="54" customFormat="1" x14ac:dyDescent="0.75">
      <c r="A25" s="84" t="s">
        <v>152</v>
      </c>
      <c r="B25" s="85" t="s">
        <v>222</v>
      </c>
      <c r="C25" s="85" t="s">
        <v>223</v>
      </c>
      <c r="D25" s="85" t="s">
        <v>224</v>
      </c>
      <c r="E25" s="85" t="s">
        <v>226</v>
      </c>
      <c r="F25" s="85" t="s">
        <v>222</v>
      </c>
      <c r="G25" s="85" t="s">
        <v>222</v>
      </c>
      <c r="H25" s="85" t="s">
        <v>225</v>
      </c>
    </row>
    <row r="26" spans="1:9" s="54" customFormat="1" x14ac:dyDescent="0.75">
      <c r="A26" s="79"/>
      <c r="B26" s="79"/>
      <c r="C26" s="79"/>
      <c r="D26" s="79"/>
      <c r="E26" s="79"/>
      <c r="F26" s="79"/>
      <c r="G26" s="79"/>
      <c r="H26" s="79"/>
    </row>
    <row r="27" spans="1:9" ht="14.25" customHeight="1" x14ac:dyDescent="0.75"/>
    <row r="29" spans="1:9" x14ac:dyDescent="0.75">
      <c r="B29" s="55"/>
    </row>
  </sheetData>
  <mergeCells count="10">
    <mergeCell ref="A2:A4"/>
    <mergeCell ref="G2:G4"/>
    <mergeCell ref="H2:H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7"/>
  <sheetViews>
    <sheetView topLeftCell="A16" zoomScaleNormal="100" zoomScaleSheetLayoutView="100" workbookViewId="0">
      <selection activeCell="A24" sqref="A24:H38"/>
    </sheetView>
  </sheetViews>
  <sheetFormatPr defaultColWidth="11.40625" defaultRowHeight="14.75" x14ac:dyDescent="0.75"/>
  <cols>
    <col min="1" max="1" width="12" style="36" customWidth="1"/>
    <col min="2" max="2" width="14.26953125" style="36" bestFit="1" customWidth="1"/>
    <col min="3" max="6" width="13.26953125" style="36" bestFit="1" customWidth="1"/>
    <col min="7" max="7" width="13.54296875" style="36" bestFit="1" customWidth="1"/>
    <col min="8" max="8" width="15.40625" style="36" customWidth="1"/>
    <col min="9" max="9" width="13.86328125" style="36" customWidth="1"/>
    <col min="10" max="16384" width="11.40625" style="36"/>
  </cols>
  <sheetData>
    <row r="1" spans="1:8" x14ac:dyDescent="0.75">
      <c r="A1" s="15" t="s">
        <v>203</v>
      </c>
      <c r="G1" s="37"/>
      <c r="H1" s="37"/>
    </row>
    <row r="2" spans="1:8" x14ac:dyDescent="0.75">
      <c r="A2" s="176"/>
      <c r="B2" s="178" t="s">
        <v>9</v>
      </c>
      <c r="C2" s="167" t="s">
        <v>53</v>
      </c>
      <c r="D2" s="167"/>
      <c r="E2" s="7" t="s">
        <v>37</v>
      </c>
      <c r="F2" s="7" t="s">
        <v>36</v>
      </c>
      <c r="G2" s="8"/>
      <c r="H2" s="8"/>
    </row>
    <row r="3" spans="1:8" x14ac:dyDescent="0.75">
      <c r="A3" s="177"/>
      <c r="B3" s="179"/>
      <c r="C3" s="87" t="s">
        <v>34</v>
      </c>
      <c r="D3" s="87" t="s">
        <v>35</v>
      </c>
      <c r="E3" s="7"/>
      <c r="F3" s="7"/>
      <c r="G3" s="8"/>
      <c r="H3" s="8"/>
    </row>
    <row r="4" spans="1:8" s="5" customFormat="1" x14ac:dyDescent="0.75">
      <c r="A4" s="88" t="s">
        <v>129</v>
      </c>
      <c r="B4" s="89">
        <v>13188709</v>
      </c>
      <c r="C4" s="89">
        <v>6371931</v>
      </c>
      <c r="D4" s="89">
        <v>6816778</v>
      </c>
      <c r="E4" s="42">
        <v>2573404</v>
      </c>
      <c r="F4" s="42">
        <v>10615305</v>
      </c>
      <c r="G4" s="65"/>
      <c r="H4" s="57"/>
    </row>
    <row r="5" spans="1:8" ht="11.25" customHeight="1" x14ac:dyDescent="0.75">
      <c r="A5" s="86"/>
      <c r="B5" s="86"/>
      <c r="C5" s="86"/>
      <c r="D5" s="86"/>
      <c r="E5" s="11"/>
      <c r="F5" s="11"/>
      <c r="G5" s="66"/>
      <c r="H5" s="37"/>
    </row>
    <row r="6" spans="1:8" x14ac:dyDescent="0.75">
      <c r="A6" s="90" t="s">
        <v>130</v>
      </c>
      <c r="B6" s="78">
        <v>1557619</v>
      </c>
      <c r="C6" s="78">
        <v>781981</v>
      </c>
      <c r="D6" s="78">
        <v>775639</v>
      </c>
      <c r="E6" s="3">
        <v>307762</v>
      </c>
      <c r="F6" s="3">
        <v>1249857</v>
      </c>
      <c r="G6" s="58"/>
      <c r="H6" s="58"/>
    </row>
    <row r="7" spans="1:8" x14ac:dyDescent="0.75">
      <c r="A7" s="90" t="s">
        <v>131</v>
      </c>
      <c r="B7" s="78">
        <v>1659573</v>
      </c>
      <c r="C7" s="78">
        <v>839619</v>
      </c>
      <c r="D7" s="78">
        <v>819954</v>
      </c>
      <c r="E7" s="3">
        <v>296970</v>
      </c>
      <c r="F7" s="3">
        <v>1362604</v>
      </c>
      <c r="G7" s="58"/>
      <c r="H7" s="58"/>
    </row>
    <row r="8" spans="1:8" x14ac:dyDescent="0.75">
      <c r="A8" s="90" t="s">
        <v>132</v>
      </c>
      <c r="B8" s="78">
        <v>1606354</v>
      </c>
      <c r="C8" s="78">
        <v>795106</v>
      </c>
      <c r="D8" s="78">
        <v>811248</v>
      </c>
      <c r="E8" s="3">
        <v>238455</v>
      </c>
      <c r="F8" s="3">
        <v>1367899</v>
      </c>
      <c r="G8" s="58"/>
      <c r="H8" s="58"/>
    </row>
    <row r="9" spans="1:8" x14ac:dyDescent="0.75">
      <c r="A9" s="90" t="s">
        <v>133</v>
      </c>
      <c r="B9" s="78">
        <v>1660361</v>
      </c>
      <c r="C9" s="78">
        <v>849360</v>
      </c>
      <c r="D9" s="78">
        <v>811001</v>
      </c>
      <c r="E9" s="3">
        <v>288223</v>
      </c>
      <c r="F9" s="3">
        <v>1372138</v>
      </c>
      <c r="G9" s="58"/>
      <c r="H9" s="58"/>
    </row>
    <row r="10" spans="1:8" x14ac:dyDescent="0.75">
      <c r="A10" s="90" t="s">
        <v>83</v>
      </c>
      <c r="B10" s="78">
        <v>1213526</v>
      </c>
      <c r="C10" s="78">
        <v>611710</v>
      </c>
      <c r="D10" s="78">
        <v>601816</v>
      </c>
      <c r="E10" s="3">
        <v>309180</v>
      </c>
      <c r="F10" s="3">
        <v>904346</v>
      </c>
      <c r="G10" s="58"/>
      <c r="H10" s="58"/>
    </row>
    <row r="11" spans="1:8" x14ac:dyDescent="0.75">
      <c r="A11" s="90" t="s">
        <v>134</v>
      </c>
      <c r="B11" s="78">
        <v>908738</v>
      </c>
      <c r="C11" s="78">
        <v>406254</v>
      </c>
      <c r="D11" s="78">
        <v>502484</v>
      </c>
      <c r="E11" s="3">
        <v>243355</v>
      </c>
      <c r="F11" s="3">
        <v>665383</v>
      </c>
      <c r="G11" s="58"/>
      <c r="H11" s="58"/>
    </row>
    <row r="12" spans="1:8" x14ac:dyDescent="0.75">
      <c r="A12" s="90" t="s">
        <v>135</v>
      </c>
      <c r="B12" s="78">
        <v>856408</v>
      </c>
      <c r="C12" s="78">
        <v>419228</v>
      </c>
      <c r="D12" s="78">
        <v>437179</v>
      </c>
      <c r="E12" s="3">
        <v>223926</v>
      </c>
      <c r="F12" s="3">
        <v>632481</v>
      </c>
      <c r="G12" s="58"/>
      <c r="H12" s="58"/>
    </row>
    <row r="13" spans="1:8" x14ac:dyDescent="0.75">
      <c r="A13" s="90" t="s">
        <v>136</v>
      </c>
      <c r="B13" s="78">
        <v>795168</v>
      </c>
      <c r="C13" s="78">
        <v>380316</v>
      </c>
      <c r="D13" s="78">
        <v>414852</v>
      </c>
      <c r="E13" s="3">
        <v>170645</v>
      </c>
      <c r="F13" s="3">
        <v>624523</v>
      </c>
      <c r="G13" s="58"/>
      <c r="H13" s="58"/>
    </row>
    <row r="14" spans="1:8" x14ac:dyDescent="0.75">
      <c r="A14" s="90" t="s">
        <v>137</v>
      </c>
      <c r="B14" s="78">
        <v>727856</v>
      </c>
      <c r="C14" s="78">
        <v>333533</v>
      </c>
      <c r="D14" s="78">
        <v>394323</v>
      </c>
      <c r="E14" s="3">
        <v>148655</v>
      </c>
      <c r="F14" s="3">
        <v>579202</v>
      </c>
      <c r="G14" s="58"/>
      <c r="H14" s="58"/>
    </row>
    <row r="15" spans="1:8" ht="16.5" customHeight="1" x14ac:dyDescent="0.75">
      <c r="A15" s="90" t="s">
        <v>138</v>
      </c>
      <c r="B15" s="78">
        <v>520859</v>
      </c>
      <c r="C15" s="78">
        <v>231592</v>
      </c>
      <c r="D15" s="78">
        <v>289267</v>
      </c>
      <c r="E15" s="3">
        <v>76914</v>
      </c>
      <c r="F15" s="3">
        <v>443944</v>
      </c>
      <c r="G15" s="58"/>
      <c r="H15" s="58"/>
    </row>
    <row r="16" spans="1:8" x14ac:dyDescent="0.75">
      <c r="A16" s="90" t="s">
        <v>139</v>
      </c>
      <c r="B16" s="78">
        <v>442960</v>
      </c>
      <c r="C16" s="78">
        <v>196717</v>
      </c>
      <c r="D16" s="78">
        <v>246243</v>
      </c>
      <c r="E16" s="3">
        <v>69680</v>
      </c>
      <c r="F16" s="3">
        <v>373280</v>
      </c>
      <c r="G16" s="58"/>
      <c r="H16" s="58"/>
    </row>
    <row r="17" spans="1:8" x14ac:dyDescent="0.75">
      <c r="A17" s="90" t="s">
        <v>140</v>
      </c>
      <c r="B17" s="78">
        <v>338138</v>
      </c>
      <c r="C17" s="78">
        <v>151185</v>
      </c>
      <c r="D17" s="78">
        <v>186953</v>
      </c>
      <c r="E17" s="3">
        <v>64076</v>
      </c>
      <c r="F17" s="3">
        <v>274062</v>
      </c>
      <c r="G17" s="58"/>
      <c r="H17" s="58"/>
    </row>
    <row r="18" spans="1:8" x14ac:dyDescent="0.75">
      <c r="A18" s="90" t="s">
        <v>141</v>
      </c>
      <c r="B18" s="78">
        <v>329643</v>
      </c>
      <c r="C18" s="78">
        <v>157201</v>
      </c>
      <c r="D18" s="78">
        <v>172442</v>
      </c>
      <c r="E18" s="3">
        <v>51091</v>
      </c>
      <c r="F18" s="3">
        <v>278552</v>
      </c>
      <c r="G18" s="58"/>
      <c r="H18" s="58"/>
    </row>
    <row r="19" spans="1:8" x14ac:dyDescent="0.75">
      <c r="A19" s="90" t="s">
        <v>142</v>
      </c>
      <c r="B19" s="78">
        <v>222752</v>
      </c>
      <c r="C19" s="78">
        <v>83511</v>
      </c>
      <c r="D19" s="78">
        <v>139241</v>
      </c>
      <c r="E19" s="3">
        <v>34363</v>
      </c>
      <c r="F19" s="3">
        <v>188390</v>
      </c>
      <c r="G19" s="58"/>
      <c r="H19" s="58"/>
    </row>
    <row r="20" spans="1:8" x14ac:dyDescent="0.75">
      <c r="A20" s="90" t="s">
        <v>143</v>
      </c>
      <c r="B20" s="78">
        <v>169760</v>
      </c>
      <c r="C20" s="78">
        <v>65907</v>
      </c>
      <c r="D20" s="78">
        <v>103853</v>
      </c>
      <c r="E20" s="3">
        <v>23243</v>
      </c>
      <c r="F20" s="3">
        <v>146517</v>
      </c>
      <c r="G20" s="58"/>
      <c r="H20" s="58"/>
    </row>
    <row r="21" spans="1:8" x14ac:dyDescent="0.75">
      <c r="A21" s="90" t="s">
        <v>144</v>
      </c>
      <c r="B21" s="78">
        <v>178994</v>
      </c>
      <c r="C21" s="78">
        <v>68712</v>
      </c>
      <c r="D21" s="78">
        <v>110282</v>
      </c>
      <c r="E21" s="3">
        <v>26866</v>
      </c>
      <c r="F21" s="3">
        <v>152128</v>
      </c>
      <c r="G21" s="58"/>
      <c r="H21" s="58"/>
    </row>
    <row r="22" spans="1:8" ht="3.75" customHeight="1" x14ac:dyDescent="0.75">
      <c r="A22" s="38"/>
      <c r="B22" s="38"/>
      <c r="C22" s="38"/>
      <c r="D22" s="38"/>
      <c r="E22" s="38"/>
      <c r="F22" s="38"/>
      <c r="G22" s="38"/>
      <c r="H22" s="38"/>
    </row>
    <row r="23" spans="1:8" x14ac:dyDescent="0.75">
      <c r="A23" s="32" t="s">
        <v>204</v>
      </c>
      <c r="B23" s="54"/>
      <c r="C23" s="54"/>
      <c r="D23" s="54"/>
      <c r="E23" s="54"/>
      <c r="F23" s="54"/>
      <c r="G23" s="54"/>
      <c r="H23" s="54"/>
    </row>
    <row r="24" spans="1:8" ht="15" customHeight="1" x14ac:dyDescent="0.75">
      <c r="A24" s="180" t="s">
        <v>110</v>
      </c>
      <c r="B24" s="180" t="s">
        <v>111</v>
      </c>
      <c r="C24" s="180" t="s">
        <v>162</v>
      </c>
      <c r="D24" s="180"/>
      <c r="E24" s="172" t="s">
        <v>54</v>
      </c>
      <c r="F24" s="172"/>
      <c r="G24" s="174" t="s">
        <v>163</v>
      </c>
      <c r="H24" s="175" t="s">
        <v>171</v>
      </c>
    </row>
    <row r="25" spans="1:8" x14ac:dyDescent="0.75">
      <c r="A25" s="180"/>
      <c r="B25" s="180"/>
      <c r="C25" s="180"/>
      <c r="D25" s="180"/>
      <c r="E25" s="173"/>
      <c r="F25" s="172"/>
      <c r="G25" s="174"/>
      <c r="H25" s="175"/>
    </row>
    <row r="26" spans="1:8" x14ac:dyDescent="0.75">
      <c r="A26" s="180"/>
      <c r="B26" s="180"/>
      <c r="C26" s="87" t="s">
        <v>97</v>
      </c>
      <c r="D26" s="87" t="s">
        <v>98</v>
      </c>
      <c r="E26" s="87" t="s">
        <v>99</v>
      </c>
      <c r="F26" s="87" t="s">
        <v>100</v>
      </c>
      <c r="G26" s="174"/>
      <c r="H26" s="175"/>
    </row>
    <row r="27" spans="1:8" x14ac:dyDescent="0.75">
      <c r="A27" s="91"/>
      <c r="B27" s="92">
        <v>3134703</v>
      </c>
      <c r="C27" s="92">
        <v>2288320</v>
      </c>
      <c r="D27" s="92">
        <v>846382</v>
      </c>
      <c r="E27" s="92">
        <v>625816</v>
      </c>
      <c r="F27" s="92">
        <v>2508886</v>
      </c>
      <c r="G27" s="92">
        <v>1313260</v>
      </c>
      <c r="H27" s="92">
        <v>1821442</v>
      </c>
    </row>
    <row r="28" spans="1:8" x14ac:dyDescent="0.75">
      <c r="A28" s="87"/>
      <c r="B28" s="87"/>
      <c r="C28" s="87"/>
      <c r="D28" s="87"/>
      <c r="E28" s="87"/>
      <c r="F28" s="87"/>
      <c r="G28" s="87"/>
      <c r="H28" s="87"/>
    </row>
    <row r="29" spans="1:8" ht="13.5" customHeight="1" x14ac:dyDescent="0.75">
      <c r="A29" s="91">
        <v>1</v>
      </c>
      <c r="B29" s="92">
        <v>303107</v>
      </c>
      <c r="C29" s="92">
        <v>177378</v>
      </c>
      <c r="D29" s="92">
        <v>125729</v>
      </c>
      <c r="E29" s="92">
        <v>86623</v>
      </c>
      <c r="F29" s="92">
        <v>216484</v>
      </c>
      <c r="G29" s="92">
        <v>65063</v>
      </c>
      <c r="H29" s="92">
        <v>238044</v>
      </c>
    </row>
    <row r="30" spans="1:8" x14ac:dyDescent="0.75">
      <c r="A30" s="91">
        <v>2</v>
      </c>
      <c r="B30" s="92">
        <v>344076</v>
      </c>
      <c r="C30" s="92">
        <v>187272</v>
      </c>
      <c r="D30" s="92">
        <v>156804</v>
      </c>
      <c r="E30" s="92">
        <v>63608</v>
      </c>
      <c r="F30" s="92">
        <v>280468</v>
      </c>
      <c r="G30" s="92">
        <v>130141</v>
      </c>
      <c r="H30" s="92">
        <v>213934</v>
      </c>
    </row>
    <row r="31" spans="1:8" x14ac:dyDescent="0.75">
      <c r="A31" s="91">
        <v>3</v>
      </c>
      <c r="B31" s="92">
        <v>579619</v>
      </c>
      <c r="C31" s="92">
        <v>387613</v>
      </c>
      <c r="D31" s="92">
        <v>192006</v>
      </c>
      <c r="E31" s="92">
        <v>108300</v>
      </c>
      <c r="F31" s="92">
        <v>471318</v>
      </c>
      <c r="G31" s="92">
        <v>230386</v>
      </c>
      <c r="H31" s="92">
        <v>349232</v>
      </c>
    </row>
    <row r="32" spans="1:8" x14ac:dyDescent="0.75">
      <c r="A32" s="91">
        <v>4</v>
      </c>
      <c r="B32" s="92">
        <v>588850</v>
      </c>
      <c r="C32" s="92">
        <v>432789</v>
      </c>
      <c r="D32" s="92">
        <v>156061</v>
      </c>
      <c r="E32" s="92">
        <v>115599</v>
      </c>
      <c r="F32" s="92">
        <v>473251</v>
      </c>
      <c r="G32" s="92">
        <v>253501</v>
      </c>
      <c r="H32" s="92">
        <v>335349</v>
      </c>
    </row>
    <row r="33" spans="1:8" x14ac:dyDescent="0.75">
      <c r="A33" s="91">
        <v>5</v>
      </c>
      <c r="B33" s="92">
        <v>537441</v>
      </c>
      <c r="C33" s="92">
        <v>431082</v>
      </c>
      <c r="D33" s="92">
        <v>106359</v>
      </c>
      <c r="E33" s="92">
        <v>100580</v>
      </c>
      <c r="F33" s="92">
        <v>436860</v>
      </c>
      <c r="G33" s="92">
        <v>255992</v>
      </c>
      <c r="H33" s="92">
        <v>281449</v>
      </c>
    </row>
    <row r="34" spans="1:8" x14ac:dyDescent="0.75">
      <c r="A34" s="91">
        <v>6</v>
      </c>
      <c r="B34" s="92">
        <v>390132</v>
      </c>
      <c r="C34" s="92">
        <v>330795</v>
      </c>
      <c r="D34" s="92">
        <v>59337</v>
      </c>
      <c r="E34" s="92">
        <v>72856</v>
      </c>
      <c r="F34" s="92">
        <v>317276</v>
      </c>
      <c r="G34" s="92">
        <v>187216</v>
      </c>
      <c r="H34" s="92">
        <v>202916</v>
      </c>
    </row>
    <row r="35" spans="1:8" x14ac:dyDescent="0.75">
      <c r="A35" s="91">
        <v>7</v>
      </c>
      <c r="B35" s="92">
        <v>190374</v>
      </c>
      <c r="C35" s="92">
        <v>168890</v>
      </c>
      <c r="D35" s="92">
        <v>21484</v>
      </c>
      <c r="E35" s="92">
        <v>31132</v>
      </c>
      <c r="F35" s="92">
        <v>159241</v>
      </c>
      <c r="G35" s="92">
        <v>105217</v>
      </c>
      <c r="H35" s="92">
        <v>85157</v>
      </c>
    </row>
    <row r="36" spans="1:8" x14ac:dyDescent="0.75">
      <c r="A36" s="91">
        <v>8</v>
      </c>
      <c r="B36" s="92">
        <v>116700</v>
      </c>
      <c r="C36" s="92">
        <v>95394</v>
      </c>
      <c r="D36" s="92">
        <v>21306</v>
      </c>
      <c r="E36" s="92">
        <v>24254</v>
      </c>
      <c r="F36" s="92">
        <v>92447</v>
      </c>
      <c r="G36" s="92">
        <v>53222</v>
      </c>
      <c r="H36" s="92">
        <v>63478</v>
      </c>
    </row>
    <row r="37" spans="1:8" x14ac:dyDescent="0.75">
      <c r="A37" s="91">
        <v>9</v>
      </c>
      <c r="B37" s="92">
        <v>54969</v>
      </c>
      <c r="C37" s="92">
        <v>52744</v>
      </c>
      <c r="D37" s="92">
        <v>2225</v>
      </c>
      <c r="E37" s="92">
        <v>14311</v>
      </c>
      <c r="F37" s="92">
        <v>40658</v>
      </c>
      <c r="G37" s="92">
        <v>23614</v>
      </c>
      <c r="H37" s="92">
        <v>31355</v>
      </c>
    </row>
    <row r="38" spans="1:8" x14ac:dyDescent="0.75">
      <c r="A38" s="93" t="s">
        <v>112</v>
      </c>
      <c r="B38" s="92">
        <v>29435</v>
      </c>
      <c r="C38" s="92">
        <v>24362</v>
      </c>
      <c r="D38" s="92">
        <v>5073</v>
      </c>
      <c r="E38" s="92">
        <v>8553</v>
      </c>
      <c r="F38" s="92">
        <v>20883</v>
      </c>
      <c r="G38" s="92">
        <v>8908</v>
      </c>
      <c r="H38" s="92">
        <v>20528</v>
      </c>
    </row>
    <row r="39" spans="1:8" ht="9" customHeight="1" x14ac:dyDescent="0.75">
      <c r="A39" s="34"/>
      <c r="B39" s="34"/>
      <c r="C39" s="34"/>
      <c r="D39" s="34"/>
      <c r="E39" s="34"/>
      <c r="F39" s="34"/>
      <c r="G39" s="34"/>
      <c r="H39" s="34"/>
    </row>
    <row r="40" spans="1:8" ht="14.25" customHeight="1" x14ac:dyDescent="0.75"/>
    <row r="43" spans="1:8" ht="15.75" customHeight="1" x14ac:dyDescent="0.75"/>
    <row r="44" spans="1:8" ht="15.75" customHeight="1" x14ac:dyDescent="0.75"/>
    <row r="47" spans="1:8" ht="15.75" customHeight="1" x14ac:dyDescent="0.75"/>
  </sheetData>
  <mergeCells count="9">
    <mergeCell ref="E24:F25"/>
    <mergeCell ref="G24:G26"/>
    <mergeCell ref="H24:H26"/>
    <mergeCell ref="C2:D2"/>
    <mergeCell ref="A2:A3"/>
    <mergeCell ref="B2:B3"/>
    <mergeCell ref="A24:A26"/>
    <mergeCell ref="B24:B26"/>
    <mergeCell ref="C24:D25"/>
  </mergeCells>
  <pageMargins left="0.75" right="0.75" top="1" bottom="1" header="0.5" footer="0.5"/>
  <pageSetup paperSize="9" scale="80" orientation="landscape" r:id="rId1"/>
  <headerFooter>
    <oddFooter>&amp;C&amp;F&amp;RPage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topLeftCell="B10" zoomScaleNormal="100" zoomScaleSheetLayoutView="100" workbookViewId="0">
      <selection activeCell="B2" sqref="B2:J38"/>
    </sheetView>
  </sheetViews>
  <sheetFormatPr defaultColWidth="11.40625" defaultRowHeight="14.75" x14ac:dyDescent="0.75"/>
  <cols>
    <col min="1" max="1" width="8.1328125" style="36" hidden="1" customWidth="1"/>
    <col min="2" max="2" width="18" style="36" customWidth="1"/>
    <col min="3" max="10" width="13" style="36" customWidth="1"/>
    <col min="11" max="16384" width="11.40625" style="36"/>
  </cols>
  <sheetData>
    <row r="1" spans="1:10" x14ac:dyDescent="0.75">
      <c r="B1" s="15" t="s">
        <v>201</v>
      </c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75">
      <c r="A2" s="10"/>
      <c r="B2" s="181">
        <v>15</v>
      </c>
      <c r="C2" s="184" t="s">
        <v>9</v>
      </c>
      <c r="D2" s="185" t="s">
        <v>10</v>
      </c>
      <c r="E2" s="185"/>
      <c r="F2" s="185"/>
      <c r="G2" s="185"/>
      <c r="H2" s="186" t="s">
        <v>180</v>
      </c>
      <c r="I2" s="186" t="s">
        <v>181</v>
      </c>
      <c r="J2" s="186" t="s">
        <v>182</v>
      </c>
    </row>
    <row r="3" spans="1:10" ht="24" customHeight="1" x14ac:dyDescent="0.75">
      <c r="A3" s="10"/>
      <c r="B3" s="182"/>
      <c r="C3" s="184"/>
      <c r="D3" s="186" t="s">
        <v>11</v>
      </c>
      <c r="E3" s="186" t="s">
        <v>12</v>
      </c>
      <c r="F3" s="186" t="s">
        <v>13</v>
      </c>
      <c r="G3" s="186" t="s">
        <v>14</v>
      </c>
      <c r="H3" s="186"/>
      <c r="I3" s="186"/>
      <c r="J3" s="186"/>
    </row>
    <row r="4" spans="1:10" ht="14.15" customHeight="1" x14ac:dyDescent="0.75">
      <c r="B4" s="183"/>
      <c r="C4" s="184"/>
      <c r="D4" s="186"/>
      <c r="E4" s="186"/>
      <c r="F4" s="186"/>
      <c r="G4" s="186"/>
      <c r="H4" s="186"/>
      <c r="I4" s="186"/>
      <c r="J4" s="186"/>
    </row>
    <row r="5" spans="1:10" s="5" customFormat="1" ht="29.5" x14ac:dyDescent="0.75">
      <c r="B5" s="94" t="s">
        <v>164</v>
      </c>
      <c r="C5" s="95">
        <v>8043091</v>
      </c>
      <c r="D5" s="96">
        <f t="shared" ref="D5:D10" si="0">E5+F5</f>
        <v>4718837</v>
      </c>
      <c r="E5" s="95">
        <v>3571236</v>
      </c>
      <c r="F5" s="95">
        <v>1147601</v>
      </c>
      <c r="G5" s="95">
        <v>3324253</v>
      </c>
      <c r="H5" s="97">
        <f>+D5/C5*100</f>
        <v>58.669446858179278</v>
      </c>
      <c r="I5" s="98">
        <f>E5/C5*100</f>
        <v>44.401288012282841</v>
      </c>
      <c r="J5" s="98">
        <f>F5/D5*100</f>
        <v>24.319572809995343</v>
      </c>
    </row>
    <row r="6" spans="1:10" x14ac:dyDescent="0.75">
      <c r="A6" s="36">
        <v>1</v>
      </c>
      <c r="B6" s="99" t="s">
        <v>92</v>
      </c>
      <c r="C6" s="78">
        <v>2551815</v>
      </c>
      <c r="D6" s="77">
        <f t="shared" si="0"/>
        <v>1122980</v>
      </c>
      <c r="E6" s="78">
        <v>763714</v>
      </c>
      <c r="F6" s="78">
        <v>359266</v>
      </c>
      <c r="G6" s="78">
        <v>1428836</v>
      </c>
      <c r="H6" s="100">
        <f>D6/C6*100</f>
        <v>44.007108665792778</v>
      </c>
      <c r="I6" s="101">
        <f>E6/C6*100</f>
        <v>29.92826674347474</v>
      </c>
      <c r="J6" s="101">
        <f t="shared" ref="J6:J37" si="1">F6/D6*100</f>
        <v>31.992199326791216</v>
      </c>
    </row>
    <row r="7" spans="1:10" x14ac:dyDescent="0.75">
      <c r="A7" s="36">
        <v>2</v>
      </c>
      <c r="B7" s="99" t="s">
        <v>93</v>
      </c>
      <c r="C7" s="78">
        <v>1765145</v>
      </c>
      <c r="D7" s="77">
        <f t="shared" si="0"/>
        <v>1413264</v>
      </c>
      <c r="E7" s="78">
        <v>1068498</v>
      </c>
      <c r="F7" s="78">
        <v>344766</v>
      </c>
      <c r="G7" s="78">
        <v>351881</v>
      </c>
      <c r="H7" s="100">
        <f>D7/C7*100</f>
        <v>80.065037149922517</v>
      </c>
      <c r="I7" s="101">
        <f>E7/C7*100</f>
        <v>60.533157332683714</v>
      </c>
      <c r="J7" s="101">
        <f t="shared" si="1"/>
        <v>24.395017491424106</v>
      </c>
    </row>
    <row r="8" spans="1:10" x14ac:dyDescent="0.75">
      <c r="A8" s="36">
        <v>3</v>
      </c>
      <c r="B8" s="99" t="s">
        <v>94</v>
      </c>
      <c r="C8" s="78">
        <v>2486843</v>
      </c>
      <c r="D8" s="77">
        <f t="shared" si="0"/>
        <v>1796171</v>
      </c>
      <c r="E8" s="78">
        <v>1422411</v>
      </c>
      <c r="F8" s="78">
        <v>373760</v>
      </c>
      <c r="G8" s="78">
        <v>690671</v>
      </c>
      <c r="H8" s="100">
        <f>D8/C8*100</f>
        <v>72.226956024163968</v>
      </c>
      <c r="I8" s="101">
        <f>E8/C8*100</f>
        <v>57.197458786099489</v>
      </c>
      <c r="J8" s="101">
        <f t="shared" si="1"/>
        <v>20.808709193055673</v>
      </c>
    </row>
    <row r="9" spans="1:10" x14ac:dyDescent="0.75">
      <c r="A9" s="36">
        <v>4</v>
      </c>
      <c r="B9" s="99" t="s">
        <v>95</v>
      </c>
      <c r="C9" s="78">
        <v>667781</v>
      </c>
      <c r="D9" s="77">
        <f t="shared" si="0"/>
        <v>311143</v>
      </c>
      <c r="E9" s="78">
        <v>256254</v>
      </c>
      <c r="F9" s="78">
        <v>54889</v>
      </c>
      <c r="G9" s="78">
        <v>356638</v>
      </c>
      <c r="H9" s="100">
        <f>D9/C9*100</f>
        <v>46.593568849667783</v>
      </c>
      <c r="I9" s="101">
        <f>E9/C9*100</f>
        <v>38.373957929321136</v>
      </c>
      <c r="J9" s="101">
        <f t="shared" si="1"/>
        <v>17.641084645966647</v>
      </c>
    </row>
    <row r="10" spans="1:10" x14ac:dyDescent="0.75">
      <c r="A10" s="36">
        <v>5</v>
      </c>
      <c r="B10" s="99" t="s">
        <v>103</v>
      </c>
      <c r="C10" s="78">
        <v>571507</v>
      </c>
      <c r="D10" s="77">
        <f t="shared" si="0"/>
        <v>75279</v>
      </c>
      <c r="E10" s="78">
        <v>60359</v>
      </c>
      <c r="F10" s="78">
        <v>14920</v>
      </c>
      <c r="G10" s="78">
        <v>496227</v>
      </c>
      <c r="H10" s="100">
        <f>D10/C10*100</f>
        <v>13.172017140647446</v>
      </c>
      <c r="I10" s="101">
        <f>E10/C10*100</f>
        <v>10.56137545121932</v>
      </c>
      <c r="J10" s="101">
        <f t="shared" si="1"/>
        <v>19.819604404946929</v>
      </c>
    </row>
    <row r="11" spans="1:10" ht="5.25" customHeight="1" x14ac:dyDescent="0.75">
      <c r="A11" s="36">
        <v>1</v>
      </c>
      <c r="B11" s="102"/>
      <c r="C11" s="103"/>
      <c r="D11" s="103">
        <v>0</v>
      </c>
      <c r="E11" s="103"/>
      <c r="F11" s="103"/>
      <c r="G11" s="103"/>
      <c r="H11" s="104"/>
      <c r="I11" s="105"/>
      <c r="J11" s="105"/>
    </row>
    <row r="12" spans="1:10" s="5" customFormat="1" ht="15.75" customHeight="1" x14ac:dyDescent="0.75">
      <c r="A12" s="59" t="s">
        <v>30</v>
      </c>
      <c r="B12" s="106" t="s">
        <v>165</v>
      </c>
      <c r="C12" s="107">
        <v>3791529</v>
      </c>
      <c r="D12" s="88">
        <f t="shared" ref="D12:D17" si="2">E12+F12</f>
        <v>2515236</v>
      </c>
      <c r="E12" s="89">
        <v>1990620</v>
      </c>
      <c r="F12" s="89">
        <v>524616</v>
      </c>
      <c r="G12" s="89">
        <v>1276294</v>
      </c>
      <c r="H12" s="108">
        <f t="shared" ref="H12:H17" si="3">D12/C12*100</f>
        <v>66.338303096191538</v>
      </c>
      <c r="I12" s="98">
        <f>E12/C12*100</f>
        <v>52.501774350136841</v>
      </c>
      <c r="J12" s="98">
        <f>F12/D12*100</f>
        <v>20.857525894190445</v>
      </c>
    </row>
    <row r="13" spans="1:10" x14ac:dyDescent="0.75">
      <c r="A13" s="36">
        <v>3</v>
      </c>
      <c r="B13" s="99" t="s">
        <v>92</v>
      </c>
      <c r="C13" s="78">
        <v>1297373</v>
      </c>
      <c r="D13" s="77">
        <f t="shared" si="2"/>
        <v>603662</v>
      </c>
      <c r="E13" s="78">
        <v>428600</v>
      </c>
      <c r="F13" s="78">
        <v>175062</v>
      </c>
      <c r="G13" s="78">
        <v>693711</v>
      </c>
      <c r="H13" s="100">
        <f t="shared" si="3"/>
        <v>46.52956397273568</v>
      </c>
      <c r="I13" s="101">
        <f>E13/C13*100</f>
        <v>33.03598887906562</v>
      </c>
      <c r="J13" s="101">
        <f t="shared" si="1"/>
        <v>29.000003313112305</v>
      </c>
    </row>
    <row r="14" spans="1:10" x14ac:dyDescent="0.75">
      <c r="A14" s="36">
        <v>4</v>
      </c>
      <c r="B14" s="99" t="s">
        <v>93</v>
      </c>
      <c r="C14" s="78">
        <v>825482</v>
      </c>
      <c r="D14" s="77">
        <f t="shared" si="2"/>
        <v>742940</v>
      </c>
      <c r="E14" s="78">
        <v>603040</v>
      </c>
      <c r="F14" s="78">
        <v>139900</v>
      </c>
      <c r="G14" s="78">
        <v>82542</v>
      </c>
      <c r="H14" s="100">
        <f t="shared" si="3"/>
        <v>90.000751076340862</v>
      </c>
      <c r="I14" s="101">
        <f>E14/C14*100</f>
        <v>73.05307686902924</v>
      </c>
      <c r="J14" s="101">
        <f t="shared" si="1"/>
        <v>18.830591972433844</v>
      </c>
    </row>
    <row r="15" spans="1:10" x14ac:dyDescent="0.75">
      <c r="A15" s="36">
        <v>5</v>
      </c>
      <c r="B15" s="99" t="s">
        <v>94</v>
      </c>
      <c r="C15" s="78">
        <v>1142157</v>
      </c>
      <c r="D15" s="77">
        <f t="shared" si="2"/>
        <v>956690</v>
      </c>
      <c r="E15" s="78">
        <v>779959</v>
      </c>
      <c r="F15" s="78">
        <v>176731</v>
      </c>
      <c r="G15" s="78">
        <v>185467</v>
      </c>
      <c r="H15" s="100">
        <f t="shared" si="3"/>
        <v>83.761689505033019</v>
      </c>
      <c r="I15" s="101">
        <f>E15/C15*100</f>
        <v>68.288247587678399</v>
      </c>
      <c r="J15" s="101">
        <f t="shared" si="1"/>
        <v>18.473173128181543</v>
      </c>
    </row>
    <row r="16" spans="1:10" x14ac:dyDescent="0.75">
      <c r="A16" s="36">
        <v>6</v>
      </c>
      <c r="B16" s="99" t="s">
        <v>95</v>
      </c>
      <c r="C16" s="78">
        <v>308387</v>
      </c>
      <c r="D16" s="77">
        <f t="shared" si="2"/>
        <v>171313</v>
      </c>
      <c r="E16" s="78">
        <v>147013</v>
      </c>
      <c r="F16" s="78">
        <v>24300</v>
      </c>
      <c r="G16" s="78">
        <v>137074</v>
      </c>
      <c r="H16" s="100">
        <f t="shared" si="3"/>
        <v>55.551304043296248</v>
      </c>
      <c r="I16" s="101">
        <f>E16/C16*100</f>
        <v>47.671594457613324</v>
      </c>
      <c r="J16" s="101">
        <f t="shared" si="1"/>
        <v>14.184562759393623</v>
      </c>
    </row>
    <row r="17" spans="1:10" x14ac:dyDescent="0.75">
      <c r="A17" s="36">
        <v>7</v>
      </c>
      <c r="B17" s="99" t="s">
        <v>103</v>
      </c>
      <c r="C17" s="78">
        <v>218131</v>
      </c>
      <c r="D17" s="77">
        <f t="shared" si="2"/>
        <v>40631</v>
      </c>
      <c r="E17" s="78">
        <v>32008</v>
      </c>
      <c r="F17" s="78">
        <v>8623</v>
      </c>
      <c r="G17" s="78">
        <v>177500</v>
      </c>
      <c r="H17" s="100">
        <f t="shared" si="3"/>
        <v>18.626880177508014</v>
      </c>
      <c r="I17" s="101">
        <f>E17/C17*100</f>
        <v>14.673751094525766</v>
      </c>
      <c r="J17" s="101">
        <f t="shared" si="1"/>
        <v>21.222711722576356</v>
      </c>
    </row>
    <row r="18" spans="1:10" ht="4.5" customHeight="1" x14ac:dyDescent="0.75">
      <c r="A18" s="36">
        <v>2</v>
      </c>
      <c r="B18" s="102"/>
      <c r="C18" s="103"/>
      <c r="D18" s="103"/>
      <c r="E18" s="103"/>
      <c r="F18" s="103"/>
      <c r="G18" s="109"/>
      <c r="H18" s="104"/>
      <c r="I18" s="105"/>
      <c r="J18" s="105"/>
    </row>
    <row r="19" spans="1:10" s="5" customFormat="1" x14ac:dyDescent="0.75">
      <c r="A19" s="59" t="s">
        <v>31</v>
      </c>
      <c r="B19" s="106" t="s">
        <v>166</v>
      </c>
      <c r="C19" s="89">
        <v>4251562</v>
      </c>
      <c r="D19" s="88">
        <f t="shared" ref="D19:D24" si="4">E19+F19</f>
        <v>2203602</v>
      </c>
      <c r="E19" s="107">
        <v>1580616</v>
      </c>
      <c r="F19" s="107">
        <v>622986</v>
      </c>
      <c r="G19" s="107">
        <v>2047959</v>
      </c>
      <c r="H19" s="108">
        <f t="shared" ref="H19:H24" si="5">D19/C19*100</f>
        <v>51.83040962356894</v>
      </c>
      <c r="I19" s="98">
        <f t="shared" ref="I19:I24" si="6">E19/C19*100</f>
        <v>37.177300954331614</v>
      </c>
      <c r="J19" s="98">
        <f t="shared" si="1"/>
        <v>28.27125769535515</v>
      </c>
    </row>
    <row r="20" spans="1:10" ht="15.75" customHeight="1" x14ac:dyDescent="0.75">
      <c r="A20" s="36">
        <v>2</v>
      </c>
      <c r="B20" s="99" t="s">
        <v>92</v>
      </c>
      <c r="C20" s="78">
        <v>1254442</v>
      </c>
      <c r="D20" s="77">
        <f t="shared" si="4"/>
        <v>519317</v>
      </c>
      <c r="E20" s="78">
        <v>335113</v>
      </c>
      <c r="F20" s="78">
        <v>184204</v>
      </c>
      <c r="G20" s="78">
        <v>735125</v>
      </c>
      <c r="H20" s="100">
        <f t="shared" si="5"/>
        <v>41.398247188789917</v>
      </c>
      <c r="I20" s="101">
        <f t="shared" si="6"/>
        <v>26.714108743170272</v>
      </c>
      <c r="J20" s="101">
        <f t="shared" si="1"/>
        <v>35.470435206242044</v>
      </c>
    </row>
    <row r="21" spans="1:10" ht="15.75" customHeight="1" x14ac:dyDescent="0.75">
      <c r="A21" s="36">
        <v>3</v>
      </c>
      <c r="B21" s="99" t="s">
        <v>93</v>
      </c>
      <c r="C21" s="78">
        <v>939663</v>
      </c>
      <c r="D21" s="77">
        <f t="shared" si="4"/>
        <v>670325</v>
      </c>
      <c r="E21" s="78">
        <v>465459</v>
      </c>
      <c r="F21" s="78">
        <v>204866</v>
      </c>
      <c r="G21" s="78">
        <v>269338</v>
      </c>
      <c r="H21" s="100">
        <f t="shared" si="5"/>
        <v>71.336745194819841</v>
      </c>
      <c r="I21" s="101">
        <f t="shared" si="6"/>
        <v>49.534673601067617</v>
      </c>
      <c r="J21" s="101">
        <f t="shared" si="1"/>
        <v>30.562189982471189</v>
      </c>
    </row>
    <row r="22" spans="1:10" x14ac:dyDescent="0.75">
      <c r="A22" s="36">
        <v>4</v>
      </c>
      <c r="B22" s="99" t="s">
        <v>94</v>
      </c>
      <c r="C22" s="78">
        <v>1344686</v>
      </c>
      <c r="D22" s="77">
        <f t="shared" si="4"/>
        <v>839482</v>
      </c>
      <c r="E22" s="78">
        <v>642452</v>
      </c>
      <c r="F22" s="78">
        <v>197030</v>
      </c>
      <c r="G22" s="78">
        <v>505204</v>
      </c>
      <c r="H22" s="100">
        <f t="shared" si="5"/>
        <v>62.429593228456305</v>
      </c>
      <c r="I22" s="101">
        <f t="shared" si="6"/>
        <v>47.777101866160578</v>
      </c>
      <c r="J22" s="101">
        <f t="shared" si="1"/>
        <v>23.470425810202006</v>
      </c>
    </row>
    <row r="23" spans="1:10" x14ac:dyDescent="0.75">
      <c r="A23" s="36">
        <v>5</v>
      </c>
      <c r="B23" s="99" t="s">
        <v>95</v>
      </c>
      <c r="C23" s="78">
        <v>359395</v>
      </c>
      <c r="D23" s="77">
        <f t="shared" si="4"/>
        <v>139830</v>
      </c>
      <c r="E23" s="78">
        <v>109241</v>
      </c>
      <c r="F23" s="78">
        <v>30589</v>
      </c>
      <c r="G23" s="78">
        <v>219565</v>
      </c>
      <c r="H23" s="100">
        <f t="shared" si="5"/>
        <v>38.907052129272806</v>
      </c>
      <c r="I23" s="101">
        <f t="shared" si="6"/>
        <v>30.395804059600163</v>
      </c>
      <c r="J23" s="101">
        <f t="shared" si="1"/>
        <v>21.875849245512409</v>
      </c>
    </row>
    <row r="24" spans="1:10" x14ac:dyDescent="0.75">
      <c r="A24" s="36">
        <v>6</v>
      </c>
      <c r="B24" s="99" t="s">
        <v>103</v>
      </c>
      <c r="C24" s="78">
        <v>353376</v>
      </c>
      <c r="D24" s="77">
        <f t="shared" si="4"/>
        <v>34649</v>
      </c>
      <c r="E24" s="78">
        <v>28351</v>
      </c>
      <c r="F24" s="78">
        <v>6298</v>
      </c>
      <c r="G24" s="78">
        <v>318727</v>
      </c>
      <c r="H24" s="100">
        <f t="shared" si="5"/>
        <v>9.8051367382051975</v>
      </c>
      <c r="I24" s="101">
        <f t="shared" si="6"/>
        <v>8.0228991216155023</v>
      </c>
      <c r="J24" s="101">
        <f t="shared" si="1"/>
        <v>18.176570752402665</v>
      </c>
    </row>
    <row r="25" spans="1:10" ht="6" customHeight="1" x14ac:dyDescent="0.75">
      <c r="B25" s="102"/>
      <c r="C25" s="103"/>
      <c r="D25" s="103"/>
      <c r="E25" s="103"/>
      <c r="F25" s="103"/>
      <c r="G25" s="103"/>
      <c r="H25" s="104"/>
      <c r="I25" s="105"/>
      <c r="J25" s="105"/>
    </row>
    <row r="26" spans="1:10" s="5" customFormat="1" x14ac:dyDescent="0.75">
      <c r="A26" s="59" t="s">
        <v>32</v>
      </c>
      <c r="B26" s="106" t="s">
        <v>167</v>
      </c>
      <c r="C26" s="89">
        <v>1681223</v>
      </c>
      <c r="D26" s="88">
        <f t="shared" ref="D26:D31" si="7">E26+F26</f>
        <v>1120027</v>
      </c>
      <c r="E26" s="110">
        <v>850518</v>
      </c>
      <c r="F26" s="110">
        <v>269509</v>
      </c>
      <c r="G26" s="110">
        <v>561195</v>
      </c>
      <c r="H26" s="108">
        <f t="shared" ref="H26:H31" si="8">D26/C26*100</f>
        <v>66.619776198636345</v>
      </c>
      <c r="I26" s="98">
        <f>E26/C26*100</f>
        <v>50.589243663690063</v>
      </c>
      <c r="J26" s="98">
        <f t="shared" si="1"/>
        <v>24.062723487915918</v>
      </c>
    </row>
    <row r="27" spans="1:10" x14ac:dyDescent="0.75">
      <c r="A27" s="36">
        <v>1</v>
      </c>
      <c r="B27" s="99" t="s">
        <v>92</v>
      </c>
      <c r="C27" s="78">
        <v>548408</v>
      </c>
      <c r="D27" s="77">
        <f t="shared" si="7"/>
        <v>256611</v>
      </c>
      <c r="E27" s="78">
        <v>182728</v>
      </c>
      <c r="F27" s="78">
        <v>73883</v>
      </c>
      <c r="G27" s="78">
        <v>291797</v>
      </c>
      <c r="H27" s="100">
        <f t="shared" si="8"/>
        <v>46.791986987790111</v>
      </c>
      <c r="I27" s="101">
        <f t="shared" ref="I27:I37" si="9">E27/C27*100</f>
        <v>33.319718166036964</v>
      </c>
      <c r="J27" s="101">
        <f t="shared" si="1"/>
        <v>28.791828877172058</v>
      </c>
    </row>
    <row r="28" spans="1:10" x14ac:dyDescent="0.75">
      <c r="A28" s="36">
        <v>2</v>
      </c>
      <c r="B28" s="99" t="s">
        <v>93</v>
      </c>
      <c r="C28" s="78">
        <v>467282</v>
      </c>
      <c r="D28" s="77">
        <f t="shared" si="7"/>
        <v>396956</v>
      </c>
      <c r="E28" s="78">
        <v>297504</v>
      </c>
      <c r="F28" s="78">
        <v>99452</v>
      </c>
      <c r="G28" s="78">
        <v>70326</v>
      </c>
      <c r="H28" s="100">
        <f t="shared" si="8"/>
        <v>84.949987373791416</v>
      </c>
      <c r="I28" s="101">
        <f t="shared" si="9"/>
        <v>63.666907777316482</v>
      </c>
      <c r="J28" s="101">
        <f t="shared" si="1"/>
        <v>25.05365833996715</v>
      </c>
    </row>
    <row r="29" spans="1:10" x14ac:dyDescent="0.75">
      <c r="A29" s="36">
        <v>3</v>
      </c>
      <c r="B29" s="99" t="s">
        <v>94</v>
      </c>
      <c r="C29" s="78">
        <v>465894</v>
      </c>
      <c r="D29" s="77">
        <f t="shared" si="7"/>
        <v>383702</v>
      </c>
      <c r="E29" s="78">
        <v>305503</v>
      </c>
      <c r="F29" s="78">
        <v>78199</v>
      </c>
      <c r="G29" s="78">
        <v>82192</v>
      </c>
      <c r="H29" s="100">
        <f t="shared" si="8"/>
        <v>82.358218822307222</v>
      </c>
      <c r="I29" s="101">
        <f t="shared" si="9"/>
        <v>65.573499551400104</v>
      </c>
      <c r="J29" s="101">
        <f t="shared" si="1"/>
        <v>20.38013875351184</v>
      </c>
    </row>
    <row r="30" spans="1:10" x14ac:dyDescent="0.75">
      <c r="A30" s="36">
        <v>4</v>
      </c>
      <c r="B30" s="99" t="s">
        <v>95</v>
      </c>
      <c r="C30" s="78">
        <v>115167</v>
      </c>
      <c r="D30" s="77">
        <f t="shared" si="7"/>
        <v>72552</v>
      </c>
      <c r="E30" s="78">
        <v>56727</v>
      </c>
      <c r="F30" s="78">
        <v>15825</v>
      </c>
      <c r="G30" s="78">
        <v>42615</v>
      </c>
      <c r="H30" s="100">
        <f t="shared" si="8"/>
        <v>62.997212743233746</v>
      </c>
      <c r="I30" s="101">
        <f t="shared" si="9"/>
        <v>49.256297376852743</v>
      </c>
      <c r="J30" s="101">
        <f t="shared" si="1"/>
        <v>21.81194177968905</v>
      </c>
    </row>
    <row r="31" spans="1:10" x14ac:dyDescent="0.75">
      <c r="A31" s="36">
        <v>5</v>
      </c>
      <c r="B31" s="99" t="s">
        <v>103</v>
      </c>
      <c r="C31" s="78">
        <v>84472</v>
      </c>
      <c r="D31" s="77">
        <f t="shared" si="7"/>
        <v>10208</v>
      </c>
      <c r="E31" s="78">
        <v>8057</v>
      </c>
      <c r="F31" s="78">
        <v>2151</v>
      </c>
      <c r="G31" s="78">
        <v>74264</v>
      </c>
      <c r="H31" s="100">
        <f t="shared" si="8"/>
        <v>12.084477696751586</v>
      </c>
      <c r="I31" s="101">
        <f t="shared" si="9"/>
        <v>9.5380717871010514</v>
      </c>
      <c r="J31" s="101">
        <f t="shared" si="1"/>
        <v>21.071708463949843</v>
      </c>
    </row>
    <row r="32" spans="1:10" ht="3" customHeight="1" x14ac:dyDescent="0.75">
      <c r="B32" s="102"/>
      <c r="C32" s="103"/>
      <c r="D32" s="103"/>
      <c r="E32" s="103"/>
      <c r="F32" s="103"/>
      <c r="G32" s="103"/>
      <c r="H32" s="104">
        <v>0</v>
      </c>
      <c r="I32" s="105">
        <v>0</v>
      </c>
      <c r="J32" s="105">
        <v>0</v>
      </c>
    </row>
    <row r="33" spans="1:10" s="5" customFormat="1" ht="15.75" customHeight="1" x14ac:dyDescent="0.75">
      <c r="A33" s="59" t="s">
        <v>33</v>
      </c>
      <c r="B33" s="106" t="s">
        <v>168</v>
      </c>
      <c r="C33" s="89">
        <v>6361868</v>
      </c>
      <c r="D33" s="88">
        <f t="shared" ref="D33:D38" si="10">E33+F33</f>
        <v>3598810</v>
      </c>
      <c r="E33" s="89">
        <v>2720718</v>
      </c>
      <c r="F33" s="89">
        <v>878092</v>
      </c>
      <c r="G33" s="89">
        <v>2763058</v>
      </c>
      <c r="H33" s="108">
        <f t="shared" ref="H33:H38" si="11">D33/C33*100</f>
        <v>56.568448135044612</v>
      </c>
      <c r="I33" s="98">
        <f t="shared" si="9"/>
        <v>42.766024067145061</v>
      </c>
      <c r="J33" s="98">
        <f t="shared" si="1"/>
        <v>24.399509837974222</v>
      </c>
    </row>
    <row r="34" spans="1:10" x14ac:dyDescent="0.75">
      <c r="A34" s="36">
        <v>1</v>
      </c>
      <c r="B34" s="99" t="s">
        <v>92</v>
      </c>
      <c r="C34" s="78">
        <v>2003407</v>
      </c>
      <c r="D34" s="77">
        <f t="shared" si="10"/>
        <v>866369</v>
      </c>
      <c r="E34" s="78">
        <v>580986</v>
      </c>
      <c r="F34" s="78">
        <v>285383</v>
      </c>
      <c r="G34" s="78">
        <v>1137038</v>
      </c>
      <c r="H34" s="100">
        <f t="shared" si="11"/>
        <v>43.244782512989119</v>
      </c>
      <c r="I34" s="101">
        <f t="shared" si="9"/>
        <v>28.999898672611206</v>
      </c>
      <c r="J34" s="101">
        <f t="shared" si="1"/>
        <v>32.940121357066097</v>
      </c>
    </row>
    <row r="35" spans="1:10" x14ac:dyDescent="0.75">
      <c r="A35" s="36">
        <v>2</v>
      </c>
      <c r="B35" s="99" t="s">
        <v>93</v>
      </c>
      <c r="C35" s="78">
        <v>1297864</v>
      </c>
      <c r="D35" s="77">
        <f t="shared" si="10"/>
        <v>1016309</v>
      </c>
      <c r="E35" s="78">
        <v>770995</v>
      </c>
      <c r="F35" s="78">
        <v>245314</v>
      </c>
      <c r="G35" s="78">
        <v>281555</v>
      </c>
      <c r="H35" s="100">
        <f t="shared" si="11"/>
        <v>78.306278623954441</v>
      </c>
      <c r="I35" s="101">
        <f t="shared" si="9"/>
        <v>59.404914536499973</v>
      </c>
      <c r="J35" s="101">
        <f t="shared" si="1"/>
        <v>24.137737636880122</v>
      </c>
    </row>
    <row r="36" spans="1:10" x14ac:dyDescent="0.75">
      <c r="A36" s="36">
        <v>3</v>
      </c>
      <c r="B36" s="99" t="s">
        <v>94</v>
      </c>
      <c r="C36" s="78">
        <v>2020948</v>
      </c>
      <c r="D36" s="77">
        <f t="shared" si="10"/>
        <v>1412469</v>
      </c>
      <c r="E36" s="78">
        <v>1116907</v>
      </c>
      <c r="F36" s="78">
        <v>295562</v>
      </c>
      <c r="G36" s="78">
        <v>608479</v>
      </c>
      <c r="H36" s="100">
        <f t="shared" si="11"/>
        <v>69.89140739890388</v>
      </c>
      <c r="I36" s="101">
        <f t="shared" si="9"/>
        <v>55.266488796347055</v>
      </c>
      <c r="J36" s="101">
        <f t="shared" si="1"/>
        <v>20.925202606216491</v>
      </c>
    </row>
    <row r="37" spans="1:10" x14ac:dyDescent="0.75">
      <c r="A37" s="36">
        <v>4</v>
      </c>
      <c r="B37" s="99" t="s">
        <v>95</v>
      </c>
      <c r="C37" s="78">
        <v>552614</v>
      </c>
      <c r="D37" s="77">
        <f t="shared" si="10"/>
        <v>238590</v>
      </c>
      <c r="E37" s="78">
        <v>199527</v>
      </c>
      <c r="F37" s="78">
        <v>39063</v>
      </c>
      <c r="G37" s="78">
        <v>314023</v>
      </c>
      <c r="H37" s="100">
        <f t="shared" si="11"/>
        <v>43.174801941318897</v>
      </c>
      <c r="I37" s="101">
        <f t="shared" si="9"/>
        <v>36.106034230041224</v>
      </c>
      <c r="J37" s="101">
        <f t="shared" si="1"/>
        <v>16.372438073682886</v>
      </c>
    </row>
    <row r="38" spans="1:10" x14ac:dyDescent="0.75">
      <c r="A38" s="36">
        <v>5</v>
      </c>
      <c r="B38" s="99" t="s">
        <v>103</v>
      </c>
      <c r="C38" s="78">
        <v>487035</v>
      </c>
      <c r="D38" s="77">
        <f t="shared" si="10"/>
        <v>65072</v>
      </c>
      <c r="E38" s="78">
        <v>52302</v>
      </c>
      <c r="F38" s="78">
        <v>12770</v>
      </c>
      <c r="G38" s="78">
        <v>421963</v>
      </c>
      <c r="H38" s="100">
        <f t="shared" si="11"/>
        <v>13.360846756393277</v>
      </c>
      <c r="I38" s="101">
        <f>E38/C38*100</f>
        <v>10.738858603591117</v>
      </c>
      <c r="J38" s="101">
        <f>F38/D38*100</f>
        <v>19.62441603147283</v>
      </c>
    </row>
    <row r="39" spans="1:10" ht="8.25" customHeight="1" x14ac:dyDescent="0.75">
      <c r="B39" s="1"/>
      <c r="C39" s="1"/>
      <c r="D39" s="1"/>
      <c r="E39" s="1"/>
      <c r="F39" s="1"/>
      <c r="G39" s="1"/>
      <c r="H39" s="1"/>
      <c r="I39" s="1"/>
      <c r="J39" s="1"/>
    </row>
  </sheetData>
  <mergeCells count="10">
    <mergeCell ref="B2:B4"/>
    <mergeCell ref="C2:C4"/>
    <mergeCell ref="D2:G2"/>
    <mergeCell ref="H2:H4"/>
    <mergeCell ref="I2:I4"/>
    <mergeCell ref="J2:J4"/>
    <mergeCell ref="D3:D4"/>
    <mergeCell ref="E3:E4"/>
    <mergeCell ref="F3:F4"/>
    <mergeCell ref="G3:G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4"/>
  <sheetViews>
    <sheetView view="pageBreakPreview" zoomScaleNormal="100" zoomScaleSheetLayoutView="100" workbookViewId="0">
      <selection activeCell="A3" sqref="A3:I11"/>
    </sheetView>
  </sheetViews>
  <sheetFormatPr defaultColWidth="9.1328125" defaultRowHeight="14.75" x14ac:dyDescent="0.75"/>
  <cols>
    <col min="1" max="1" width="21.1328125" style="54" customWidth="1"/>
    <col min="2" max="2" width="14.1328125" style="54" customWidth="1"/>
    <col min="3" max="6" width="12.26953125" style="54" customWidth="1"/>
    <col min="7" max="7" width="13.7265625" style="54" bestFit="1" customWidth="1"/>
    <col min="8" max="8" width="15" style="54" bestFit="1" customWidth="1"/>
    <col min="9" max="9" width="11.40625" style="54" customWidth="1"/>
    <col min="10" max="16384" width="9.1328125" style="54"/>
  </cols>
  <sheetData>
    <row r="1" spans="1:9" ht="6" customHeight="1" x14ac:dyDescent="0.75">
      <c r="A1" s="23"/>
      <c r="B1" s="23"/>
      <c r="C1" s="23"/>
      <c r="D1" s="23"/>
      <c r="E1" s="23"/>
      <c r="F1" s="23"/>
      <c r="G1" s="23"/>
      <c r="H1" s="23"/>
    </row>
    <row r="2" spans="1:9" ht="16" x14ac:dyDescent="0.8">
      <c r="A2" s="60" t="s">
        <v>205</v>
      </c>
      <c r="B2" s="60"/>
      <c r="C2" s="60"/>
      <c r="D2" s="60"/>
      <c r="E2" s="60"/>
      <c r="F2" s="60"/>
      <c r="G2" s="60"/>
      <c r="H2" s="60"/>
      <c r="I2" s="60"/>
    </row>
    <row r="3" spans="1:9" x14ac:dyDescent="0.75">
      <c r="A3" s="186" t="s">
        <v>199</v>
      </c>
      <c r="B3" s="186" t="s">
        <v>9</v>
      </c>
      <c r="C3" s="185" t="s">
        <v>10</v>
      </c>
      <c r="D3" s="185"/>
      <c r="E3" s="185"/>
      <c r="F3" s="185"/>
      <c r="G3" s="186" t="s">
        <v>180</v>
      </c>
      <c r="H3" s="186" t="s">
        <v>181</v>
      </c>
      <c r="I3" s="186" t="s">
        <v>182</v>
      </c>
    </row>
    <row r="4" spans="1:9" x14ac:dyDescent="0.75">
      <c r="A4" s="186"/>
      <c r="B4" s="186"/>
      <c r="C4" s="186" t="s">
        <v>11</v>
      </c>
      <c r="D4" s="186" t="s">
        <v>12</v>
      </c>
      <c r="E4" s="186" t="s">
        <v>13</v>
      </c>
      <c r="F4" s="186" t="s">
        <v>14</v>
      </c>
      <c r="G4" s="186"/>
      <c r="H4" s="186"/>
      <c r="I4" s="186"/>
    </row>
    <row r="5" spans="1:9" x14ac:dyDescent="0.75">
      <c r="A5" s="186"/>
      <c r="B5" s="186"/>
      <c r="C5" s="186"/>
      <c r="D5" s="186"/>
      <c r="E5" s="186"/>
      <c r="F5" s="186"/>
      <c r="G5" s="186"/>
      <c r="H5" s="186"/>
      <c r="I5" s="186"/>
    </row>
    <row r="6" spans="1:9" ht="29.5" x14ac:dyDescent="0.75">
      <c r="A6" s="113" t="s">
        <v>19</v>
      </c>
      <c r="B6" s="95">
        <v>8041529</v>
      </c>
      <c r="C6" s="96">
        <f t="shared" ref="C6:C11" si="0">D6+E6</f>
        <v>4718373</v>
      </c>
      <c r="D6" s="114">
        <v>3570772</v>
      </c>
      <c r="E6" s="114">
        <v>1147601</v>
      </c>
      <c r="F6" s="114">
        <v>3323155</v>
      </c>
      <c r="G6" s="97">
        <f t="shared" ref="G6:G11" si="1">C6/B6*100</f>
        <v>58.675072862387246</v>
      </c>
      <c r="H6" s="97">
        <f>+D6/B6*100</f>
        <v>44.404142545528344</v>
      </c>
      <c r="I6" s="98">
        <f>+E6/C6*100</f>
        <v>24.321964372040956</v>
      </c>
    </row>
    <row r="7" spans="1:9" x14ac:dyDescent="0.75">
      <c r="A7" s="115" t="s">
        <v>61</v>
      </c>
      <c r="B7" s="116">
        <v>3551067</v>
      </c>
      <c r="C7" s="77">
        <f>D7+E7</f>
        <v>2070596</v>
      </c>
      <c r="D7" s="77">
        <v>1614444</v>
      </c>
      <c r="E7" s="77">
        <v>456152</v>
      </c>
      <c r="F7" s="77">
        <v>1480470</v>
      </c>
      <c r="G7" s="100">
        <f t="shared" si="1"/>
        <v>58.309122300424065</v>
      </c>
      <c r="H7" s="100">
        <f t="shared" ref="H7:I11" si="2">+D7/B7*100</f>
        <v>45.463631072013008</v>
      </c>
      <c r="I7" s="117">
        <f t="shared" si="2"/>
        <v>22.029985569372297</v>
      </c>
    </row>
    <row r="8" spans="1:9" x14ac:dyDescent="0.75">
      <c r="A8" s="115" t="s">
        <v>56</v>
      </c>
      <c r="B8" s="116">
        <v>2665787</v>
      </c>
      <c r="C8" s="77">
        <f t="shared" si="0"/>
        <v>1523305</v>
      </c>
      <c r="D8" s="77">
        <v>1146446</v>
      </c>
      <c r="E8" s="77">
        <v>376859</v>
      </c>
      <c r="F8" s="77">
        <v>1142482</v>
      </c>
      <c r="G8" s="100">
        <f t="shared" si="1"/>
        <v>57.142787477018985</v>
      </c>
      <c r="H8" s="100">
        <f t="shared" si="2"/>
        <v>43.00591157508083</v>
      </c>
      <c r="I8" s="117">
        <f t="shared" si="2"/>
        <v>24.739562989683616</v>
      </c>
    </row>
    <row r="9" spans="1:9" x14ac:dyDescent="0.75">
      <c r="A9" s="115" t="s">
        <v>101</v>
      </c>
      <c r="B9" s="116">
        <v>759833</v>
      </c>
      <c r="C9" s="77">
        <f t="shared" si="0"/>
        <v>303395</v>
      </c>
      <c r="D9" s="77">
        <v>212163</v>
      </c>
      <c r="E9" s="77">
        <v>91232</v>
      </c>
      <c r="F9" s="77">
        <v>456438</v>
      </c>
      <c r="G9" s="100">
        <f t="shared" si="1"/>
        <v>39.929168646268323</v>
      </c>
      <c r="H9" s="100">
        <f t="shared" si="2"/>
        <v>27.922319772897463</v>
      </c>
      <c r="I9" s="117">
        <f t="shared" si="2"/>
        <v>30.070370309332716</v>
      </c>
    </row>
    <row r="10" spans="1:9" x14ac:dyDescent="0.75">
      <c r="A10" s="115" t="s">
        <v>57</v>
      </c>
      <c r="B10" s="116">
        <v>735142</v>
      </c>
      <c r="C10" s="77">
        <f t="shared" si="0"/>
        <v>516044</v>
      </c>
      <c r="D10" s="77">
        <v>354781</v>
      </c>
      <c r="E10" s="77">
        <v>161263</v>
      </c>
      <c r="F10" s="77">
        <v>219097</v>
      </c>
      <c r="G10" s="100">
        <f t="shared" si="1"/>
        <v>70.19650625321367</v>
      </c>
      <c r="H10" s="100">
        <f t="shared" si="2"/>
        <v>48.260200070190521</v>
      </c>
      <c r="I10" s="117">
        <f t="shared" si="2"/>
        <v>31.249854663555819</v>
      </c>
    </row>
    <row r="11" spans="1:9" x14ac:dyDescent="0.75">
      <c r="A11" s="115" t="s">
        <v>102</v>
      </c>
      <c r="B11" s="116">
        <v>329700</v>
      </c>
      <c r="C11" s="77">
        <f t="shared" si="0"/>
        <v>305033</v>
      </c>
      <c r="D11" s="77">
        <v>242938</v>
      </c>
      <c r="E11" s="77">
        <v>62095</v>
      </c>
      <c r="F11" s="77">
        <v>24667</v>
      </c>
      <c r="G11" s="100">
        <f t="shared" si="1"/>
        <v>92.518350015165311</v>
      </c>
      <c r="H11" s="100">
        <f t="shared" si="2"/>
        <v>73.684561722778284</v>
      </c>
      <c r="I11" s="117">
        <f t="shared" si="2"/>
        <v>20.356813852927388</v>
      </c>
    </row>
    <row r="12" spans="1:9" x14ac:dyDescent="0.75">
      <c r="B12" s="53"/>
      <c r="C12" s="53"/>
      <c r="D12" s="53"/>
    </row>
    <row r="13" spans="1:9" x14ac:dyDescent="0.75">
      <c r="B13" s="53"/>
      <c r="C13" s="53"/>
      <c r="D13" s="53"/>
    </row>
    <row r="14" spans="1:9" x14ac:dyDescent="0.75">
      <c r="B14" s="53"/>
      <c r="C14" s="53"/>
      <c r="D14" s="53"/>
    </row>
    <row r="16" spans="1:9" x14ac:dyDescent="0.75">
      <c r="D16" s="53"/>
    </row>
    <row r="17" spans="10:10" x14ac:dyDescent="0.75">
      <c r="J17" s="53"/>
    </row>
    <row r="18" spans="10:10" x14ac:dyDescent="0.75">
      <c r="J18" s="53"/>
    </row>
    <row r="19" spans="10:10" x14ac:dyDescent="0.75">
      <c r="J19" s="53"/>
    </row>
    <row r="20" spans="10:10" x14ac:dyDescent="0.75">
      <c r="J20" s="53"/>
    </row>
    <row r="21" spans="10:10" x14ac:dyDescent="0.75">
      <c r="J21" s="53"/>
    </row>
    <row r="22" spans="10:10" x14ac:dyDescent="0.75">
      <c r="J22" s="53"/>
    </row>
    <row r="24" spans="10:10" x14ac:dyDescent="0.75">
      <c r="J24" s="53"/>
    </row>
  </sheetData>
  <mergeCells count="10">
    <mergeCell ref="A3:A5"/>
    <mergeCell ref="B3:B5"/>
    <mergeCell ref="C3:F3"/>
    <mergeCell ref="G3:G5"/>
    <mergeCell ref="H3:H5"/>
    <mergeCell ref="I3:I5"/>
    <mergeCell ref="C4:C5"/>
    <mergeCell ref="D4:D5"/>
    <mergeCell ref="E4:E5"/>
    <mergeCell ref="F4:F5"/>
  </mergeCells>
  <pageMargins left="0.7" right="0.7" top="0.75" bottom="0.75" header="0.3" footer="0.3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Normal="100" zoomScaleSheetLayoutView="100" workbookViewId="0">
      <selection activeCell="B2" sqref="A2:I10"/>
    </sheetView>
  </sheetViews>
  <sheetFormatPr defaultColWidth="11.40625" defaultRowHeight="14.75" x14ac:dyDescent="0.75"/>
  <cols>
    <col min="1" max="1" width="15.40625" style="36" customWidth="1"/>
    <col min="2" max="2" width="10.54296875" style="36" customWidth="1"/>
    <col min="3" max="8" width="13" style="36" customWidth="1"/>
    <col min="9" max="9" width="12.26953125" style="36" customWidth="1"/>
    <col min="10" max="16384" width="11.40625" style="36"/>
  </cols>
  <sheetData>
    <row r="1" spans="1:9" ht="16" x14ac:dyDescent="0.8">
      <c r="A1" s="60" t="s">
        <v>206</v>
      </c>
      <c r="B1" s="60"/>
      <c r="C1" s="60"/>
      <c r="D1" s="60"/>
      <c r="E1" s="60"/>
      <c r="F1" s="60"/>
      <c r="G1" s="60"/>
      <c r="H1" s="60"/>
      <c r="I1" s="60"/>
    </row>
    <row r="2" spans="1:9" ht="17.25" customHeight="1" x14ac:dyDescent="0.75">
      <c r="A2" s="186" t="s">
        <v>199</v>
      </c>
      <c r="B2" s="186" t="s">
        <v>9</v>
      </c>
      <c r="C2" s="185" t="s">
        <v>10</v>
      </c>
      <c r="D2" s="185"/>
      <c r="E2" s="185"/>
      <c r="F2" s="185"/>
      <c r="G2" s="186" t="s">
        <v>180</v>
      </c>
      <c r="H2" s="186" t="s">
        <v>181</v>
      </c>
      <c r="I2" s="186" t="s">
        <v>182</v>
      </c>
    </row>
    <row r="3" spans="1:9" x14ac:dyDescent="0.75">
      <c r="A3" s="186"/>
      <c r="B3" s="186"/>
      <c r="C3" s="186" t="s">
        <v>11</v>
      </c>
      <c r="D3" s="186" t="s">
        <v>12</v>
      </c>
      <c r="E3" s="186" t="s">
        <v>13</v>
      </c>
      <c r="F3" s="186" t="s">
        <v>14</v>
      </c>
      <c r="G3" s="186"/>
      <c r="H3" s="186"/>
      <c r="I3" s="186"/>
    </row>
    <row r="4" spans="1:9" x14ac:dyDescent="0.75">
      <c r="A4" s="186"/>
      <c r="B4" s="186"/>
      <c r="C4" s="186"/>
      <c r="D4" s="186"/>
      <c r="E4" s="186"/>
      <c r="F4" s="186"/>
      <c r="G4" s="186"/>
      <c r="H4" s="186"/>
      <c r="I4" s="186"/>
    </row>
    <row r="5" spans="1:9" ht="29.5" x14ac:dyDescent="0.75">
      <c r="A5" s="113" t="s">
        <v>19</v>
      </c>
      <c r="B5" s="95">
        <v>8043091</v>
      </c>
      <c r="C5" s="96">
        <f t="shared" ref="C5:C10" si="0">D5+E5</f>
        <v>4718837</v>
      </c>
      <c r="D5" s="114">
        <v>3571236</v>
      </c>
      <c r="E5" s="114">
        <v>1147601</v>
      </c>
      <c r="F5" s="114">
        <v>3324253</v>
      </c>
      <c r="G5" s="97">
        <f t="shared" ref="G5:G10" si="1">C5/B5*100</f>
        <v>58.669446858179278</v>
      </c>
      <c r="H5" s="97">
        <f>+D5/B5*100</f>
        <v>44.401288012282841</v>
      </c>
      <c r="I5" s="98">
        <f>+E5/C5*100</f>
        <v>24.319572809995343</v>
      </c>
    </row>
    <row r="6" spans="1:9" x14ac:dyDescent="0.75">
      <c r="A6" s="115" t="s">
        <v>114</v>
      </c>
      <c r="B6" s="116">
        <v>2951978</v>
      </c>
      <c r="C6" s="77">
        <f>D6+E6</f>
        <v>1873179</v>
      </c>
      <c r="D6" s="77">
        <v>1510630</v>
      </c>
      <c r="E6" s="77">
        <v>362549</v>
      </c>
      <c r="F6" s="77">
        <v>1078800</v>
      </c>
      <c r="G6" s="100">
        <f t="shared" si="1"/>
        <v>63.455046074191614</v>
      </c>
      <c r="H6" s="100">
        <f t="shared" ref="H6:I10" si="2">+D6/B6*100</f>
        <v>51.173484355235708</v>
      </c>
      <c r="I6" s="117">
        <f t="shared" si="2"/>
        <v>19.354743994033672</v>
      </c>
    </row>
    <row r="7" spans="1:9" x14ac:dyDescent="0.75">
      <c r="A7" s="115" t="s">
        <v>62</v>
      </c>
      <c r="B7" s="116">
        <v>1195598</v>
      </c>
      <c r="C7" s="77">
        <f t="shared" si="0"/>
        <v>903680</v>
      </c>
      <c r="D7" s="77">
        <v>672534</v>
      </c>
      <c r="E7" s="77">
        <v>231146</v>
      </c>
      <c r="F7" s="77">
        <v>291918</v>
      </c>
      <c r="G7" s="100">
        <f t="shared" si="1"/>
        <v>75.583933730233738</v>
      </c>
      <c r="H7" s="100">
        <f t="shared" si="2"/>
        <v>56.250846856552116</v>
      </c>
      <c r="I7" s="117">
        <f t="shared" si="2"/>
        <v>25.578302053824366</v>
      </c>
    </row>
    <row r="8" spans="1:9" x14ac:dyDescent="0.75">
      <c r="A8" s="115" t="s">
        <v>115</v>
      </c>
      <c r="B8" s="116">
        <v>274906</v>
      </c>
      <c r="C8" s="77">
        <f t="shared" si="0"/>
        <v>215940</v>
      </c>
      <c r="D8" s="77">
        <v>157283</v>
      </c>
      <c r="E8" s="77">
        <v>58657</v>
      </c>
      <c r="F8" s="77">
        <v>58965</v>
      </c>
      <c r="G8" s="100">
        <f t="shared" si="1"/>
        <v>78.550486348060787</v>
      </c>
      <c r="H8" s="100">
        <f t="shared" si="2"/>
        <v>57.213374753552124</v>
      </c>
      <c r="I8" s="117">
        <f t="shared" si="2"/>
        <v>27.163563952949893</v>
      </c>
    </row>
    <row r="9" spans="1:9" x14ac:dyDescent="0.75">
      <c r="A9" s="115" t="s">
        <v>116</v>
      </c>
      <c r="B9" s="116">
        <v>3051693</v>
      </c>
      <c r="C9" s="77">
        <f t="shared" si="0"/>
        <v>1547585</v>
      </c>
      <c r="D9" s="77">
        <v>1084944</v>
      </c>
      <c r="E9" s="77">
        <v>462641</v>
      </c>
      <c r="F9" s="77">
        <v>1504108</v>
      </c>
      <c r="G9" s="100">
        <f t="shared" si="1"/>
        <v>50.712342296554738</v>
      </c>
      <c r="H9" s="100">
        <f t="shared" si="2"/>
        <v>35.55220004109195</v>
      </c>
      <c r="I9" s="117">
        <f t="shared" si="2"/>
        <v>29.894383830290423</v>
      </c>
    </row>
    <row r="10" spans="1:9" x14ac:dyDescent="0.75">
      <c r="A10" s="115" t="s">
        <v>117</v>
      </c>
      <c r="B10" s="116">
        <v>568916</v>
      </c>
      <c r="C10" s="77">
        <f t="shared" si="0"/>
        <v>178454</v>
      </c>
      <c r="D10" s="77">
        <v>145845</v>
      </c>
      <c r="E10" s="77">
        <v>32609</v>
      </c>
      <c r="F10" s="77">
        <v>390462</v>
      </c>
      <c r="G10" s="100">
        <f t="shared" si="1"/>
        <v>31.367372336162102</v>
      </c>
      <c r="H10" s="100">
        <f t="shared" si="2"/>
        <v>25.635594709939603</v>
      </c>
      <c r="I10" s="117">
        <f t="shared" si="2"/>
        <v>18.273056361863564</v>
      </c>
    </row>
    <row r="11" spans="1:9" ht="7.15" customHeight="1" x14ac:dyDescent="0.7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75">
      <c r="B12" s="39"/>
      <c r="C12" s="39"/>
      <c r="D12" s="39"/>
      <c r="E12" s="51"/>
      <c r="F12" s="39"/>
    </row>
    <row r="13" spans="1:9" ht="15" customHeight="1" x14ac:dyDescent="0.75">
      <c r="B13" s="39"/>
      <c r="C13" s="39"/>
      <c r="D13" s="39"/>
      <c r="E13" s="39"/>
      <c r="F13" s="39"/>
    </row>
    <row r="14" spans="1:9" ht="15" customHeight="1" x14ac:dyDescent="0.75">
      <c r="B14" s="39"/>
      <c r="C14" s="39"/>
      <c r="D14" s="39"/>
      <c r="E14" s="39"/>
      <c r="F14" s="39"/>
    </row>
    <row r="15" spans="1:9" x14ac:dyDescent="0.75">
      <c r="F15" s="39"/>
    </row>
  </sheetData>
  <mergeCells count="10">
    <mergeCell ref="A2:A4"/>
    <mergeCell ref="B2:B4"/>
    <mergeCell ref="C2:F2"/>
    <mergeCell ref="G2:G4"/>
    <mergeCell ref="H2:H4"/>
    <mergeCell ref="I2:I4"/>
    <mergeCell ref="C3:C4"/>
    <mergeCell ref="D3:D4"/>
    <mergeCell ref="E3:E4"/>
    <mergeCell ref="F3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13" zoomScaleNormal="100" zoomScaleSheetLayoutView="100" workbookViewId="0">
      <selection activeCell="A21" sqref="A21:H33"/>
    </sheetView>
  </sheetViews>
  <sheetFormatPr defaultColWidth="11.40625" defaultRowHeight="14.75" x14ac:dyDescent="0.75"/>
  <cols>
    <col min="1" max="1" width="44.40625" style="36" customWidth="1"/>
    <col min="2" max="6" width="11.40625" style="36"/>
    <col min="7" max="7" width="13.7265625" style="36" bestFit="1" customWidth="1"/>
    <col min="8" max="8" width="15" style="36" bestFit="1" customWidth="1"/>
    <col min="9" max="16384" width="11.40625" style="36"/>
  </cols>
  <sheetData>
    <row r="1" spans="1:10" ht="16" x14ac:dyDescent="0.8">
      <c r="A1" s="31" t="s">
        <v>207</v>
      </c>
      <c r="G1" s="37"/>
      <c r="H1" s="37"/>
    </row>
    <row r="2" spans="1:10" ht="15" customHeight="1" x14ac:dyDescent="0.75">
      <c r="A2" s="191"/>
      <c r="B2" s="189" t="s">
        <v>9</v>
      </c>
      <c r="C2" s="172" t="s">
        <v>53</v>
      </c>
      <c r="D2" s="172"/>
      <c r="E2" s="172" t="s">
        <v>198</v>
      </c>
      <c r="F2" s="188"/>
      <c r="G2" s="120" t="s">
        <v>170</v>
      </c>
      <c r="H2" s="120" t="s">
        <v>169</v>
      </c>
      <c r="I2" s="10"/>
      <c r="J2" s="10"/>
    </row>
    <row r="3" spans="1:10" ht="15" customHeight="1" x14ac:dyDescent="0.75">
      <c r="A3" s="191"/>
      <c r="B3" s="189"/>
      <c r="C3" s="189" t="s">
        <v>34</v>
      </c>
      <c r="D3" s="189" t="s">
        <v>35</v>
      </c>
      <c r="E3" s="189" t="s">
        <v>37</v>
      </c>
      <c r="F3" s="187" t="s">
        <v>36</v>
      </c>
      <c r="G3" s="121" t="s">
        <v>172</v>
      </c>
      <c r="H3" s="121" t="s">
        <v>65</v>
      </c>
      <c r="I3" s="10"/>
      <c r="J3" s="10"/>
    </row>
    <row r="4" spans="1:10" x14ac:dyDescent="0.75">
      <c r="A4" s="191"/>
      <c r="B4" s="189"/>
      <c r="C4" s="189"/>
      <c r="D4" s="189"/>
      <c r="E4" s="189"/>
      <c r="F4" s="187"/>
      <c r="G4" s="122" t="s">
        <v>64</v>
      </c>
      <c r="H4" s="122" t="s">
        <v>64</v>
      </c>
      <c r="I4" s="10"/>
      <c r="J4" s="10"/>
    </row>
    <row r="5" spans="1:10" s="5" customFormat="1" x14ac:dyDescent="0.75">
      <c r="A5" s="106" t="s">
        <v>58</v>
      </c>
      <c r="B5" s="107">
        <v>3571236</v>
      </c>
      <c r="C5" s="107">
        <v>1990620</v>
      </c>
      <c r="D5" s="107">
        <v>1580616</v>
      </c>
      <c r="E5" s="89">
        <v>850518</v>
      </c>
      <c r="F5" s="89">
        <v>2720718</v>
      </c>
      <c r="G5" s="112">
        <v>1199029</v>
      </c>
      <c r="H5" s="112">
        <v>2372208</v>
      </c>
    </row>
    <row r="6" spans="1:10" ht="15" customHeight="1" x14ac:dyDescent="0.75">
      <c r="A6" s="118" t="s">
        <v>75</v>
      </c>
      <c r="B6" s="78">
        <v>226026</v>
      </c>
      <c r="C6" s="78">
        <v>123128</v>
      </c>
      <c r="D6" s="78">
        <v>102897</v>
      </c>
      <c r="E6" s="78">
        <v>50794</v>
      </c>
      <c r="F6" s="78">
        <v>175232</v>
      </c>
      <c r="G6" s="78">
        <v>40420</v>
      </c>
      <c r="H6" s="78">
        <v>185606</v>
      </c>
    </row>
    <row r="7" spans="1:10" ht="15" customHeight="1" x14ac:dyDescent="0.75">
      <c r="A7" s="119" t="s">
        <v>39</v>
      </c>
      <c r="B7" s="78">
        <v>537688</v>
      </c>
      <c r="C7" s="78">
        <v>305472</v>
      </c>
      <c r="D7" s="78">
        <v>232216</v>
      </c>
      <c r="E7" s="78">
        <v>131934</v>
      </c>
      <c r="F7" s="78">
        <v>405754</v>
      </c>
      <c r="G7" s="78">
        <v>121322</v>
      </c>
      <c r="H7" s="78">
        <v>416365</v>
      </c>
    </row>
    <row r="8" spans="1:10" ht="15" customHeight="1" x14ac:dyDescent="0.75">
      <c r="A8" s="119" t="s">
        <v>40</v>
      </c>
      <c r="B8" s="78">
        <v>512213</v>
      </c>
      <c r="C8" s="78">
        <v>279027</v>
      </c>
      <c r="D8" s="78">
        <v>233186</v>
      </c>
      <c r="E8" s="78">
        <v>144136</v>
      </c>
      <c r="F8" s="78">
        <v>368077</v>
      </c>
      <c r="G8" s="78">
        <v>131888</v>
      </c>
      <c r="H8" s="78">
        <v>380324</v>
      </c>
    </row>
    <row r="9" spans="1:10" ht="16.7" customHeight="1" x14ac:dyDescent="0.75">
      <c r="A9" s="119" t="s">
        <v>52</v>
      </c>
      <c r="B9" s="78">
        <v>556286</v>
      </c>
      <c r="C9" s="78">
        <v>324012</v>
      </c>
      <c r="D9" s="78">
        <v>232273</v>
      </c>
      <c r="E9" s="78">
        <v>153368</v>
      </c>
      <c r="F9" s="78">
        <v>402918</v>
      </c>
      <c r="G9" s="78">
        <v>180681</v>
      </c>
      <c r="H9" s="78">
        <v>375605</v>
      </c>
    </row>
    <row r="10" spans="1:10" ht="16.7" customHeight="1" x14ac:dyDescent="0.75">
      <c r="A10" s="119" t="s">
        <v>41</v>
      </c>
      <c r="B10" s="78">
        <v>486593</v>
      </c>
      <c r="C10" s="78">
        <v>276393</v>
      </c>
      <c r="D10" s="78">
        <v>210201</v>
      </c>
      <c r="E10" s="78">
        <v>121764</v>
      </c>
      <c r="F10" s="78">
        <v>364829</v>
      </c>
      <c r="G10" s="78">
        <v>165838</v>
      </c>
      <c r="H10" s="78">
        <v>320756</v>
      </c>
    </row>
    <row r="11" spans="1:10" ht="16.7" customHeight="1" x14ac:dyDescent="0.75">
      <c r="A11" s="119" t="s">
        <v>42</v>
      </c>
      <c r="B11" s="78">
        <v>405157</v>
      </c>
      <c r="C11" s="78">
        <v>228836</v>
      </c>
      <c r="D11" s="78">
        <v>176321</v>
      </c>
      <c r="E11" s="78">
        <v>96406</v>
      </c>
      <c r="F11" s="78">
        <v>308750</v>
      </c>
      <c r="G11" s="78">
        <v>164835</v>
      </c>
      <c r="H11" s="78">
        <v>240321</v>
      </c>
    </row>
    <row r="12" spans="1:10" ht="16.7" customHeight="1" x14ac:dyDescent="0.75">
      <c r="A12" s="119" t="s">
        <v>43</v>
      </c>
      <c r="B12" s="78">
        <v>310052</v>
      </c>
      <c r="C12" s="78">
        <v>159101</v>
      </c>
      <c r="D12" s="78">
        <v>150951</v>
      </c>
      <c r="E12" s="78">
        <v>50898</v>
      </c>
      <c r="F12" s="78">
        <v>259153</v>
      </c>
      <c r="G12" s="78">
        <v>137001</v>
      </c>
      <c r="H12" s="78">
        <v>173051</v>
      </c>
    </row>
    <row r="13" spans="1:10" ht="16.7" customHeight="1" x14ac:dyDescent="0.75">
      <c r="A13" s="119" t="s">
        <v>44</v>
      </c>
      <c r="B13" s="78">
        <v>220609</v>
      </c>
      <c r="C13" s="78">
        <v>115629</v>
      </c>
      <c r="D13" s="78">
        <v>104980</v>
      </c>
      <c r="E13" s="78">
        <v>36435</v>
      </c>
      <c r="F13" s="78">
        <v>184174</v>
      </c>
      <c r="G13" s="78">
        <v>105692</v>
      </c>
      <c r="H13" s="78">
        <v>114917</v>
      </c>
    </row>
    <row r="14" spans="1:10" ht="16.7" customHeight="1" x14ac:dyDescent="0.75">
      <c r="A14" s="119" t="s">
        <v>45</v>
      </c>
      <c r="B14" s="78">
        <v>132544</v>
      </c>
      <c r="C14" s="78">
        <v>76580</v>
      </c>
      <c r="D14" s="78">
        <v>55964</v>
      </c>
      <c r="E14" s="78">
        <v>30552</v>
      </c>
      <c r="F14" s="78">
        <v>101992</v>
      </c>
      <c r="G14" s="78">
        <v>62609</v>
      </c>
      <c r="H14" s="78">
        <v>69935</v>
      </c>
    </row>
    <row r="15" spans="1:10" ht="16.7" customHeight="1" x14ac:dyDescent="0.75">
      <c r="A15" s="119" t="s">
        <v>46</v>
      </c>
      <c r="B15" s="78">
        <v>123710</v>
      </c>
      <c r="C15" s="78">
        <v>70433</v>
      </c>
      <c r="D15" s="78">
        <v>53277</v>
      </c>
      <c r="E15" s="78">
        <v>26175</v>
      </c>
      <c r="F15" s="78">
        <v>97535</v>
      </c>
      <c r="G15" s="78">
        <v>67693</v>
      </c>
      <c r="H15" s="78">
        <v>56017</v>
      </c>
    </row>
    <row r="16" spans="1:10" ht="16.7" customHeight="1" x14ac:dyDescent="0.75">
      <c r="A16" s="119" t="s">
        <v>47</v>
      </c>
      <c r="B16" s="78">
        <v>28909</v>
      </c>
      <c r="C16" s="78">
        <v>13230</v>
      </c>
      <c r="D16" s="78">
        <v>15679</v>
      </c>
      <c r="E16" s="78">
        <v>2260</v>
      </c>
      <c r="F16" s="78">
        <v>26649</v>
      </c>
      <c r="G16" s="78">
        <v>12126</v>
      </c>
      <c r="H16" s="78">
        <v>16783</v>
      </c>
    </row>
    <row r="17" spans="1:10" ht="16.7" customHeight="1" x14ac:dyDescent="0.75">
      <c r="A17" s="119" t="s">
        <v>48</v>
      </c>
      <c r="B17" s="78">
        <v>22661</v>
      </c>
      <c r="C17" s="78">
        <v>13726</v>
      </c>
      <c r="D17" s="78">
        <v>8935</v>
      </c>
      <c r="E17" s="78">
        <v>3543</v>
      </c>
      <c r="F17" s="78">
        <v>19118</v>
      </c>
      <c r="G17" s="78">
        <v>8660</v>
      </c>
      <c r="H17" s="78">
        <v>14001</v>
      </c>
    </row>
    <row r="18" spans="1:10" ht="16.7" customHeight="1" x14ac:dyDescent="0.75">
      <c r="A18" s="119" t="s">
        <v>49</v>
      </c>
      <c r="B18" s="78">
        <v>8789</v>
      </c>
      <c r="C18" s="78">
        <v>5052</v>
      </c>
      <c r="D18" s="78">
        <v>3737</v>
      </c>
      <c r="E18" s="78">
        <v>2254</v>
      </c>
      <c r="F18" s="78">
        <v>6535</v>
      </c>
      <c r="G18" s="78">
        <v>263</v>
      </c>
      <c r="H18" s="78">
        <v>8526</v>
      </c>
    </row>
    <row r="19" spans="1:10" ht="6.75" customHeight="1" x14ac:dyDescent="0.75">
      <c r="A19" s="1"/>
      <c r="B19" s="1"/>
      <c r="C19" s="1"/>
      <c r="D19" s="1"/>
      <c r="E19" s="1"/>
      <c r="F19" s="1"/>
      <c r="G19" s="1"/>
      <c r="H19" s="1"/>
    </row>
    <row r="20" spans="1:10" ht="16" x14ac:dyDescent="0.8">
      <c r="A20" s="31" t="s">
        <v>208</v>
      </c>
    </row>
    <row r="21" spans="1:10" x14ac:dyDescent="0.75">
      <c r="A21" s="171"/>
      <c r="B21" s="189" t="s">
        <v>9</v>
      </c>
      <c r="C21" s="190" t="s">
        <v>53</v>
      </c>
      <c r="D21" s="190"/>
      <c r="E21" s="190" t="s">
        <v>198</v>
      </c>
      <c r="F21" s="190"/>
      <c r="G21" s="123" t="s">
        <v>170</v>
      </c>
      <c r="H21" s="120" t="s">
        <v>169</v>
      </c>
    </row>
    <row r="22" spans="1:10" x14ac:dyDescent="0.75">
      <c r="A22" s="171"/>
      <c r="B22" s="189"/>
      <c r="C22" s="189" t="s">
        <v>34</v>
      </c>
      <c r="D22" s="189" t="s">
        <v>35</v>
      </c>
      <c r="E22" s="189" t="s">
        <v>37</v>
      </c>
      <c r="F22" s="189" t="s">
        <v>36</v>
      </c>
      <c r="G22" s="124" t="s">
        <v>172</v>
      </c>
      <c r="H22" s="121" t="s">
        <v>65</v>
      </c>
    </row>
    <row r="23" spans="1:10" x14ac:dyDescent="0.75">
      <c r="A23" s="171"/>
      <c r="B23" s="189"/>
      <c r="C23" s="189"/>
      <c r="D23" s="189"/>
      <c r="E23" s="189"/>
      <c r="F23" s="189"/>
      <c r="G23" s="125" t="s">
        <v>64</v>
      </c>
      <c r="H23" s="122" t="s">
        <v>64</v>
      </c>
    </row>
    <row r="24" spans="1:10" x14ac:dyDescent="0.75">
      <c r="A24" s="115" t="s">
        <v>161</v>
      </c>
      <c r="B24" s="89">
        <v>3571236</v>
      </c>
      <c r="C24" s="89">
        <v>1990620</v>
      </c>
      <c r="D24" s="89">
        <v>1580616</v>
      </c>
      <c r="E24" s="89">
        <v>850518</v>
      </c>
      <c r="F24" s="89">
        <v>2720718</v>
      </c>
      <c r="G24" s="89">
        <v>1199029</v>
      </c>
      <c r="H24" s="89">
        <v>2372208</v>
      </c>
    </row>
    <row r="25" spans="1:10" x14ac:dyDescent="0.75">
      <c r="A25" s="115" t="s">
        <v>109</v>
      </c>
      <c r="B25" s="78">
        <v>41033</v>
      </c>
      <c r="C25" s="78">
        <v>30624</v>
      </c>
      <c r="D25" s="78">
        <v>10409</v>
      </c>
      <c r="E25" s="78">
        <v>27648</v>
      </c>
      <c r="F25" s="78">
        <v>13384</v>
      </c>
      <c r="G25" s="78">
        <v>3264</v>
      </c>
      <c r="H25" s="78">
        <v>37768</v>
      </c>
      <c r="J25" s="39"/>
    </row>
    <row r="26" spans="1:10" x14ac:dyDescent="0.75">
      <c r="A26" s="115" t="s">
        <v>16</v>
      </c>
      <c r="B26" s="78">
        <v>249863</v>
      </c>
      <c r="C26" s="78">
        <v>133796</v>
      </c>
      <c r="D26" s="78">
        <v>116067</v>
      </c>
      <c r="E26" s="78">
        <v>110537</v>
      </c>
      <c r="F26" s="78">
        <v>139326</v>
      </c>
      <c r="G26" s="78">
        <v>33725</v>
      </c>
      <c r="H26" s="78">
        <v>216138</v>
      </c>
      <c r="J26" s="39"/>
    </row>
    <row r="27" spans="1:10" x14ac:dyDescent="0.75">
      <c r="A27" s="126" t="s">
        <v>118</v>
      </c>
      <c r="B27" s="78">
        <v>35240</v>
      </c>
      <c r="C27" s="78">
        <v>27660</v>
      </c>
      <c r="D27" s="78">
        <v>7580</v>
      </c>
      <c r="E27" s="78">
        <v>26391</v>
      </c>
      <c r="F27" s="78">
        <v>8849</v>
      </c>
      <c r="G27" s="78">
        <v>2097</v>
      </c>
      <c r="H27" s="78">
        <v>33143</v>
      </c>
      <c r="J27" s="39"/>
    </row>
    <row r="28" spans="1:10" x14ac:dyDescent="0.75">
      <c r="A28" s="115" t="s">
        <v>119</v>
      </c>
      <c r="B28" s="78">
        <v>28383</v>
      </c>
      <c r="C28" s="78">
        <v>10800</v>
      </c>
      <c r="D28" s="78">
        <v>17583</v>
      </c>
      <c r="E28" s="78">
        <v>22116</v>
      </c>
      <c r="F28" s="78">
        <v>6267</v>
      </c>
      <c r="G28" s="127">
        <v>714</v>
      </c>
      <c r="H28" s="78">
        <v>27669</v>
      </c>
      <c r="J28" s="39"/>
    </row>
    <row r="29" spans="1:10" x14ac:dyDescent="0.75">
      <c r="A29" s="115" t="s">
        <v>38</v>
      </c>
      <c r="B29" s="78">
        <v>513042</v>
      </c>
      <c r="C29" s="78">
        <v>243014</v>
      </c>
      <c r="D29" s="78">
        <v>270028</v>
      </c>
      <c r="E29" s="78">
        <v>222658</v>
      </c>
      <c r="F29" s="78">
        <v>290384</v>
      </c>
      <c r="G29" s="78">
        <v>107448</v>
      </c>
      <c r="H29" s="78">
        <v>405594</v>
      </c>
      <c r="J29" s="39"/>
    </row>
    <row r="30" spans="1:10" x14ac:dyDescent="0.75">
      <c r="A30" s="115" t="s">
        <v>178</v>
      </c>
      <c r="B30" s="78">
        <v>173397</v>
      </c>
      <c r="C30" s="78">
        <v>91937</v>
      </c>
      <c r="D30" s="78">
        <v>81460</v>
      </c>
      <c r="E30" s="78">
        <v>12130</v>
      </c>
      <c r="F30" s="78">
        <v>161267</v>
      </c>
      <c r="G30" s="78">
        <v>9777</v>
      </c>
      <c r="H30" s="78">
        <v>163620</v>
      </c>
      <c r="J30" s="39"/>
    </row>
    <row r="31" spans="1:10" x14ac:dyDescent="0.75">
      <c r="A31" s="115" t="s">
        <v>51</v>
      </c>
      <c r="B31" s="78">
        <v>291008</v>
      </c>
      <c r="C31" s="78">
        <v>223404</v>
      </c>
      <c r="D31" s="78">
        <v>67604</v>
      </c>
      <c r="E31" s="78">
        <v>104491</v>
      </c>
      <c r="F31" s="78">
        <v>186517</v>
      </c>
      <c r="G31" s="78">
        <v>75415</v>
      </c>
      <c r="H31" s="78">
        <v>215592</v>
      </c>
      <c r="J31" s="39"/>
    </row>
    <row r="32" spans="1:10" x14ac:dyDescent="0.75">
      <c r="A32" s="113" t="s">
        <v>183</v>
      </c>
      <c r="B32" s="78">
        <v>103208</v>
      </c>
      <c r="C32" s="78">
        <v>103208</v>
      </c>
      <c r="D32" s="78">
        <v>0</v>
      </c>
      <c r="E32" s="78">
        <v>48707</v>
      </c>
      <c r="F32" s="78">
        <v>54502</v>
      </c>
      <c r="G32" s="78">
        <v>16266</v>
      </c>
      <c r="H32" s="78">
        <v>86942</v>
      </c>
      <c r="J32" s="39"/>
    </row>
    <row r="33" spans="1:10" x14ac:dyDescent="0.75">
      <c r="A33" s="115" t="s">
        <v>50</v>
      </c>
      <c r="B33" s="78">
        <v>2136062</v>
      </c>
      <c r="C33" s="78">
        <v>1126176</v>
      </c>
      <c r="D33" s="78">
        <v>1009886</v>
      </c>
      <c r="E33" s="78">
        <v>275840</v>
      </c>
      <c r="F33" s="78">
        <v>1860222</v>
      </c>
      <c r="G33" s="78">
        <v>950322</v>
      </c>
      <c r="H33" s="78">
        <v>1185740</v>
      </c>
      <c r="J33" s="39"/>
    </row>
    <row r="34" spans="1:10" ht="8.25" customHeight="1" x14ac:dyDescent="0.75">
      <c r="A34" s="40"/>
      <c r="B34" s="40"/>
      <c r="C34" s="40" t="s">
        <v>113</v>
      </c>
      <c r="D34" s="40"/>
      <c r="E34" s="40" t="s">
        <v>113</v>
      </c>
      <c r="F34" s="40"/>
      <c r="G34" s="40" t="s">
        <v>113</v>
      </c>
      <c r="H34" s="40"/>
    </row>
  </sheetData>
  <mergeCells count="16">
    <mergeCell ref="A2:A4"/>
    <mergeCell ref="B2:B4"/>
    <mergeCell ref="C3:C4"/>
    <mergeCell ref="D3:D4"/>
    <mergeCell ref="C2:D2"/>
    <mergeCell ref="E3:E4"/>
    <mergeCell ref="F3:F4"/>
    <mergeCell ref="E2:F2"/>
    <mergeCell ref="A21:A23"/>
    <mergeCell ref="B21:B23"/>
    <mergeCell ref="C22:C23"/>
    <mergeCell ref="D22:D23"/>
    <mergeCell ref="E22:E23"/>
    <mergeCell ref="F22:F23"/>
    <mergeCell ref="C21:D21"/>
    <mergeCell ref="E21:F21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5"/>
  <sheetViews>
    <sheetView view="pageBreakPreview" zoomScale="110" zoomScaleNormal="140" zoomScaleSheetLayoutView="110" workbookViewId="0">
      <selection activeCell="A3" sqref="A3:H11"/>
    </sheetView>
  </sheetViews>
  <sheetFormatPr defaultColWidth="11.40625" defaultRowHeight="14.75" x14ac:dyDescent="0.75"/>
  <cols>
    <col min="1" max="1" width="30.26953125" style="36" customWidth="1"/>
    <col min="2" max="5" width="11.54296875" style="36" customWidth="1"/>
    <col min="6" max="6" width="12.1328125" style="36" customWidth="1"/>
    <col min="7" max="7" width="14.54296875" style="36" customWidth="1"/>
    <col min="8" max="8" width="14.40625" style="36" customWidth="1"/>
    <col min="9" max="16384" width="11.40625" style="36"/>
  </cols>
  <sheetData>
    <row r="1" spans="1:8" ht="3.75" customHeight="1" x14ac:dyDescent="0.75">
      <c r="A1" s="1"/>
      <c r="B1" s="44"/>
      <c r="C1" s="44"/>
      <c r="D1" s="44"/>
      <c r="E1" s="44"/>
      <c r="F1" s="44"/>
      <c r="G1" s="44"/>
      <c r="H1" s="44"/>
    </row>
    <row r="2" spans="1:8" ht="16" x14ac:dyDescent="0.8">
      <c r="A2" s="31" t="s">
        <v>209</v>
      </c>
      <c r="B2" s="56"/>
      <c r="C2" s="56"/>
      <c r="D2" s="56"/>
      <c r="E2" s="56"/>
      <c r="F2" s="56"/>
      <c r="G2" s="56"/>
      <c r="H2" s="56"/>
    </row>
    <row r="3" spans="1:8" x14ac:dyDescent="0.75">
      <c r="A3" s="192"/>
      <c r="B3" s="193" t="s">
        <v>9</v>
      </c>
      <c r="C3" s="195" t="s">
        <v>53</v>
      </c>
      <c r="D3" s="196"/>
      <c r="E3" s="195" t="s">
        <v>198</v>
      </c>
      <c r="F3" s="196"/>
      <c r="G3" s="128" t="s">
        <v>170</v>
      </c>
      <c r="H3" s="128" t="s">
        <v>169</v>
      </c>
    </row>
    <row r="4" spans="1:8" x14ac:dyDescent="0.75">
      <c r="A4" s="192"/>
      <c r="B4" s="193"/>
      <c r="C4" s="194" t="s">
        <v>34</v>
      </c>
      <c r="D4" s="194" t="s">
        <v>35</v>
      </c>
      <c r="E4" s="194" t="s">
        <v>37</v>
      </c>
      <c r="F4" s="194" t="s">
        <v>36</v>
      </c>
      <c r="G4" s="129" t="s">
        <v>172</v>
      </c>
      <c r="H4" s="129" t="s">
        <v>65</v>
      </c>
    </row>
    <row r="5" spans="1:8" x14ac:dyDescent="0.75">
      <c r="A5" s="192"/>
      <c r="B5" s="193"/>
      <c r="C5" s="194"/>
      <c r="D5" s="194"/>
      <c r="E5" s="194"/>
      <c r="F5" s="194"/>
      <c r="G5" s="130" t="s">
        <v>64</v>
      </c>
      <c r="H5" s="130" t="s">
        <v>64</v>
      </c>
    </row>
    <row r="6" spans="1:8" x14ac:dyDescent="0.75">
      <c r="A6" s="115" t="s">
        <v>15</v>
      </c>
      <c r="B6" s="78">
        <v>3570772</v>
      </c>
      <c r="C6" s="78">
        <v>1990156</v>
      </c>
      <c r="D6" s="78">
        <v>1580616</v>
      </c>
      <c r="E6" s="78">
        <v>850055</v>
      </c>
      <c r="F6" s="78">
        <v>2720718</v>
      </c>
      <c r="G6" s="78">
        <v>1199029</v>
      </c>
      <c r="H6" s="78">
        <v>2371744</v>
      </c>
    </row>
    <row r="7" spans="1:8" x14ac:dyDescent="0.75">
      <c r="A7" s="131" t="s">
        <v>61</v>
      </c>
      <c r="B7" s="78">
        <v>1614444</v>
      </c>
      <c r="C7" s="78">
        <v>905805</v>
      </c>
      <c r="D7" s="78">
        <v>708640</v>
      </c>
      <c r="E7" s="78">
        <v>189692</v>
      </c>
      <c r="F7" s="78">
        <v>1424753</v>
      </c>
      <c r="G7" s="78">
        <v>694259</v>
      </c>
      <c r="H7" s="78">
        <v>920186</v>
      </c>
    </row>
    <row r="8" spans="1:8" x14ac:dyDescent="0.75">
      <c r="A8" s="131" t="s">
        <v>56</v>
      </c>
      <c r="B8" s="78">
        <v>1146446</v>
      </c>
      <c r="C8" s="78">
        <v>634250</v>
      </c>
      <c r="D8" s="78">
        <v>512196</v>
      </c>
      <c r="E8" s="78">
        <v>241144</v>
      </c>
      <c r="F8" s="78">
        <v>905302</v>
      </c>
      <c r="G8" s="78">
        <v>390158</v>
      </c>
      <c r="H8" s="78">
        <v>756288</v>
      </c>
    </row>
    <row r="9" spans="1:8" x14ac:dyDescent="0.75">
      <c r="A9" s="131" t="s">
        <v>101</v>
      </c>
      <c r="B9" s="78">
        <v>212163</v>
      </c>
      <c r="C9" s="78">
        <v>117482</v>
      </c>
      <c r="D9" s="78">
        <v>94681</v>
      </c>
      <c r="E9" s="78">
        <v>75045</v>
      </c>
      <c r="F9" s="78">
        <v>137118</v>
      </c>
      <c r="G9" s="78">
        <v>57020</v>
      </c>
      <c r="H9" s="78">
        <v>155142</v>
      </c>
    </row>
    <row r="10" spans="1:8" x14ac:dyDescent="0.75">
      <c r="A10" s="131" t="s">
        <v>57</v>
      </c>
      <c r="B10" s="78">
        <v>354781</v>
      </c>
      <c r="C10" s="78">
        <v>188061</v>
      </c>
      <c r="D10" s="78">
        <v>166720</v>
      </c>
      <c r="E10" s="78">
        <v>166880</v>
      </c>
      <c r="F10" s="78">
        <v>187901</v>
      </c>
      <c r="G10" s="78">
        <v>46374</v>
      </c>
      <c r="H10" s="78">
        <v>308407</v>
      </c>
    </row>
    <row r="11" spans="1:8" x14ac:dyDescent="0.75">
      <c r="A11" s="131" t="s">
        <v>102</v>
      </c>
      <c r="B11" s="78">
        <v>242938</v>
      </c>
      <c r="C11" s="78">
        <v>144558</v>
      </c>
      <c r="D11" s="78">
        <v>98380</v>
      </c>
      <c r="E11" s="78">
        <v>177293</v>
      </c>
      <c r="F11" s="78">
        <v>65645</v>
      </c>
      <c r="G11" s="78">
        <v>11218</v>
      </c>
      <c r="H11" s="78">
        <v>231720</v>
      </c>
    </row>
    <row r="12" spans="1:8" ht="6" customHeight="1" x14ac:dyDescent="0.75">
      <c r="A12" s="1"/>
      <c r="B12" s="1"/>
      <c r="C12" s="1"/>
      <c r="D12" s="1"/>
      <c r="E12" s="1"/>
      <c r="F12" s="1"/>
      <c r="G12" s="1"/>
      <c r="H12" s="1"/>
    </row>
    <row r="13" spans="1:8" ht="15.75" customHeight="1" x14ac:dyDescent="0.75"/>
    <row r="16" spans="1:8" x14ac:dyDescent="0.75">
      <c r="B16" s="39"/>
      <c r="C16" s="39"/>
      <c r="D16" s="39"/>
      <c r="E16" s="39"/>
      <c r="F16" s="39"/>
      <c r="G16" s="39"/>
      <c r="H16" s="39"/>
    </row>
    <row r="17" spans="2:11" x14ac:dyDescent="0.75">
      <c r="E17" s="2"/>
    </row>
    <row r="18" spans="2:11" x14ac:dyDescent="0.75">
      <c r="B18" s="39"/>
      <c r="C18" s="39"/>
      <c r="D18" s="39"/>
      <c r="E18" s="39"/>
      <c r="F18" s="39"/>
      <c r="G18" s="39"/>
      <c r="H18" s="39"/>
      <c r="K18" s="39"/>
    </row>
    <row r="19" spans="2:11" x14ac:dyDescent="0.75">
      <c r="B19" s="39"/>
      <c r="C19" s="39"/>
      <c r="D19" s="39"/>
      <c r="E19" s="39"/>
      <c r="F19" s="39"/>
      <c r="G19" s="39"/>
      <c r="H19" s="39"/>
      <c r="K19" s="39"/>
    </row>
    <row r="20" spans="2:11" x14ac:dyDescent="0.75">
      <c r="B20" s="39"/>
      <c r="C20" s="39"/>
      <c r="D20" s="39"/>
      <c r="E20" s="39"/>
      <c r="F20" s="39"/>
      <c r="G20" s="39"/>
      <c r="H20" s="39"/>
      <c r="K20" s="39"/>
    </row>
    <row r="21" spans="2:11" x14ac:dyDescent="0.75">
      <c r="B21" s="39"/>
      <c r="C21" s="39"/>
      <c r="D21" s="39"/>
      <c r="E21" s="39"/>
      <c r="F21" s="39"/>
      <c r="G21" s="39"/>
      <c r="H21" s="39"/>
      <c r="K21" s="39"/>
    </row>
    <row r="22" spans="2:11" x14ac:dyDescent="0.75">
      <c r="B22" s="39"/>
      <c r="C22" s="39"/>
      <c r="D22" s="39"/>
      <c r="E22" s="39"/>
      <c r="F22" s="39"/>
      <c r="G22" s="39"/>
      <c r="H22" s="39"/>
      <c r="K22" s="39"/>
    </row>
    <row r="23" spans="2:11" x14ac:dyDescent="0.75">
      <c r="B23" s="39"/>
      <c r="C23" s="39"/>
      <c r="D23" s="39"/>
      <c r="E23" s="39"/>
      <c r="F23" s="39"/>
      <c r="H23" s="39"/>
    </row>
    <row r="24" spans="2:11" x14ac:dyDescent="0.75">
      <c r="K24" s="39"/>
    </row>
    <row r="25" spans="2:11" x14ac:dyDescent="0.75">
      <c r="B25" s="39"/>
      <c r="C25" s="39"/>
      <c r="D25" s="39"/>
      <c r="E25" s="39"/>
      <c r="F25" s="39"/>
      <c r="G25" s="39"/>
      <c r="H25" s="39"/>
      <c r="J25" s="39"/>
    </row>
  </sheetData>
  <mergeCells count="8">
    <mergeCell ref="A3:A5"/>
    <mergeCell ref="B3:B5"/>
    <mergeCell ref="C4:C5"/>
    <mergeCell ref="D4:D5"/>
    <mergeCell ref="E4:E5"/>
    <mergeCell ref="F4:F5"/>
    <mergeCell ref="C3:D3"/>
    <mergeCell ref="E3:F3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zoomScaleNormal="100" zoomScaleSheetLayoutView="100" workbookViewId="0">
      <selection activeCell="C3" sqref="C3:C4"/>
    </sheetView>
  </sheetViews>
  <sheetFormatPr defaultColWidth="11.40625" defaultRowHeight="14.75" x14ac:dyDescent="0.75"/>
  <cols>
    <col min="1" max="1" width="35.26953125" style="69" customWidth="1"/>
    <col min="2" max="6" width="10.54296875" style="69" customWidth="1"/>
    <col min="7" max="7" width="13.86328125" style="69" customWidth="1"/>
    <col min="8" max="8" width="16.40625" style="69" customWidth="1"/>
    <col min="9" max="16384" width="11.40625" style="69"/>
  </cols>
  <sheetData>
    <row r="1" spans="1:10" ht="16" x14ac:dyDescent="0.8">
      <c r="A1" s="68" t="s">
        <v>210</v>
      </c>
    </row>
    <row r="2" spans="1:10" ht="15" customHeight="1" x14ac:dyDescent="0.75">
      <c r="A2" s="197"/>
      <c r="B2" s="198" t="s">
        <v>9</v>
      </c>
      <c r="C2" s="199" t="s">
        <v>53</v>
      </c>
      <c r="D2" s="200"/>
      <c r="E2" s="199" t="s">
        <v>198</v>
      </c>
      <c r="F2" s="200"/>
      <c r="G2" s="137" t="s">
        <v>170</v>
      </c>
      <c r="H2" s="137" t="s">
        <v>169</v>
      </c>
      <c r="I2" s="70"/>
      <c r="J2" s="70"/>
    </row>
    <row r="3" spans="1:10" x14ac:dyDescent="0.75">
      <c r="A3" s="197"/>
      <c r="B3" s="198"/>
      <c r="C3" s="198" t="s">
        <v>34</v>
      </c>
      <c r="D3" s="198" t="s">
        <v>35</v>
      </c>
      <c r="E3" s="198" t="s">
        <v>37</v>
      </c>
      <c r="F3" s="198" t="s">
        <v>36</v>
      </c>
      <c r="G3" s="138" t="s">
        <v>172</v>
      </c>
      <c r="H3" s="138" t="s">
        <v>65</v>
      </c>
      <c r="I3" s="70"/>
      <c r="J3" s="70"/>
    </row>
    <row r="4" spans="1:10" x14ac:dyDescent="0.75">
      <c r="A4" s="197"/>
      <c r="B4" s="198"/>
      <c r="C4" s="198"/>
      <c r="D4" s="198"/>
      <c r="E4" s="198"/>
      <c r="F4" s="198"/>
      <c r="G4" s="139" t="s">
        <v>64</v>
      </c>
      <c r="H4" s="139" t="s">
        <v>64</v>
      </c>
    </row>
    <row r="5" spans="1:10" x14ac:dyDescent="0.75">
      <c r="A5" s="132" t="s">
        <v>15</v>
      </c>
      <c r="B5" s="133">
        <v>3571236</v>
      </c>
      <c r="C5" s="133">
        <v>1990620</v>
      </c>
      <c r="D5" s="133">
        <v>1580616</v>
      </c>
      <c r="E5" s="133">
        <v>850518</v>
      </c>
      <c r="F5" s="133">
        <v>2720718</v>
      </c>
      <c r="G5" s="133">
        <v>1199029</v>
      </c>
      <c r="H5" s="133">
        <v>2372208</v>
      </c>
    </row>
    <row r="6" spans="1:10" ht="17.25" customHeight="1" x14ac:dyDescent="0.75">
      <c r="A6" s="132" t="s">
        <v>17</v>
      </c>
      <c r="B6" s="134">
        <v>1616544</v>
      </c>
      <c r="C6" s="134">
        <v>768586</v>
      </c>
      <c r="D6" s="134">
        <v>847958</v>
      </c>
      <c r="E6" s="134">
        <v>66275</v>
      </c>
      <c r="F6" s="134">
        <v>1550269</v>
      </c>
      <c r="G6" s="134">
        <v>780302</v>
      </c>
      <c r="H6" s="134">
        <v>836242</v>
      </c>
    </row>
    <row r="7" spans="1:10" ht="17.25" customHeight="1" x14ac:dyDescent="0.75">
      <c r="A7" s="132" t="s">
        <v>18</v>
      </c>
      <c r="B7" s="134">
        <v>65304</v>
      </c>
      <c r="C7" s="134">
        <v>51423</v>
      </c>
      <c r="D7" s="134">
        <v>13881</v>
      </c>
      <c r="E7" s="134">
        <v>3846</v>
      </c>
      <c r="F7" s="134">
        <v>61458</v>
      </c>
      <c r="G7" s="134">
        <v>28365</v>
      </c>
      <c r="H7" s="134">
        <v>36939</v>
      </c>
    </row>
    <row r="8" spans="1:10" ht="17.25" customHeight="1" x14ac:dyDescent="0.75">
      <c r="A8" s="132" t="s">
        <v>20</v>
      </c>
      <c r="B8" s="134">
        <v>172259</v>
      </c>
      <c r="C8" s="134">
        <v>95328</v>
      </c>
      <c r="D8" s="134">
        <v>76931</v>
      </c>
      <c r="E8" s="134">
        <v>51016</v>
      </c>
      <c r="F8" s="134">
        <v>121242</v>
      </c>
      <c r="G8" s="134">
        <v>48115</v>
      </c>
      <c r="H8" s="134">
        <v>124143</v>
      </c>
    </row>
    <row r="9" spans="1:10" ht="17.25" customHeight="1" x14ac:dyDescent="0.75">
      <c r="A9" s="135" t="s">
        <v>21</v>
      </c>
      <c r="B9" s="134">
        <v>4654</v>
      </c>
      <c r="C9" s="134">
        <v>4654</v>
      </c>
      <c r="D9" s="134">
        <v>0</v>
      </c>
      <c r="E9" s="134">
        <v>3845</v>
      </c>
      <c r="F9" s="134">
        <v>808</v>
      </c>
      <c r="G9" s="134">
        <v>304</v>
      </c>
      <c r="H9" s="134">
        <v>4349</v>
      </c>
    </row>
    <row r="10" spans="1:10" ht="17.25" customHeight="1" x14ac:dyDescent="0.75">
      <c r="A10" s="132" t="s">
        <v>22</v>
      </c>
      <c r="B10" s="134">
        <v>5567</v>
      </c>
      <c r="C10" s="134">
        <v>5365</v>
      </c>
      <c r="D10" s="134">
        <v>201</v>
      </c>
      <c r="E10" s="134">
        <v>3972</v>
      </c>
      <c r="F10" s="134">
        <v>1595</v>
      </c>
      <c r="G10" s="134">
        <v>1130</v>
      </c>
      <c r="H10" s="134">
        <v>4437</v>
      </c>
    </row>
    <row r="11" spans="1:10" ht="17.25" customHeight="1" x14ac:dyDescent="0.75">
      <c r="A11" s="132" t="s">
        <v>23</v>
      </c>
      <c r="B11" s="134">
        <v>349928</v>
      </c>
      <c r="C11" s="134">
        <v>295610</v>
      </c>
      <c r="D11" s="134">
        <v>54317</v>
      </c>
      <c r="E11" s="134">
        <v>100698</v>
      </c>
      <c r="F11" s="134">
        <v>249230</v>
      </c>
      <c r="G11" s="134">
        <v>105769</v>
      </c>
      <c r="H11" s="134">
        <v>244158</v>
      </c>
    </row>
    <row r="12" spans="1:10" ht="17.25" customHeight="1" x14ac:dyDescent="0.75">
      <c r="A12" s="136" t="s">
        <v>24</v>
      </c>
      <c r="B12" s="134">
        <v>376880</v>
      </c>
      <c r="C12" s="134">
        <v>159624</v>
      </c>
      <c r="D12" s="134">
        <v>217256</v>
      </c>
      <c r="E12" s="134">
        <v>163266</v>
      </c>
      <c r="F12" s="134">
        <v>213614</v>
      </c>
      <c r="G12" s="134">
        <v>83977</v>
      </c>
      <c r="H12" s="134">
        <v>292903</v>
      </c>
    </row>
    <row r="13" spans="1:10" ht="17.25" customHeight="1" x14ac:dyDescent="0.75">
      <c r="A13" s="132" t="s">
        <v>25</v>
      </c>
      <c r="B13" s="134">
        <v>210487</v>
      </c>
      <c r="C13" s="134">
        <v>204740</v>
      </c>
      <c r="D13" s="134">
        <v>5747</v>
      </c>
      <c r="E13" s="134">
        <v>63037</v>
      </c>
      <c r="F13" s="134">
        <v>147450</v>
      </c>
      <c r="G13" s="134">
        <v>41943</v>
      </c>
      <c r="H13" s="134">
        <v>168544</v>
      </c>
    </row>
    <row r="14" spans="1:10" ht="17.25" customHeight="1" x14ac:dyDescent="0.75">
      <c r="A14" s="132" t="s">
        <v>26</v>
      </c>
      <c r="B14" s="134">
        <v>94045</v>
      </c>
      <c r="C14" s="134">
        <v>59268</v>
      </c>
      <c r="D14" s="134">
        <v>34777</v>
      </c>
      <c r="E14" s="134">
        <v>45098</v>
      </c>
      <c r="F14" s="134">
        <v>48947</v>
      </c>
      <c r="G14" s="134">
        <v>14754</v>
      </c>
      <c r="H14" s="134">
        <v>79291</v>
      </c>
    </row>
    <row r="15" spans="1:10" ht="17.25" customHeight="1" x14ac:dyDescent="0.75">
      <c r="A15" s="132" t="s">
        <v>27</v>
      </c>
      <c r="B15" s="134">
        <v>4275</v>
      </c>
      <c r="C15" s="134">
        <v>3008</v>
      </c>
      <c r="D15" s="134">
        <v>1267</v>
      </c>
      <c r="E15" s="134">
        <v>4275</v>
      </c>
      <c r="F15" s="134">
        <v>0</v>
      </c>
      <c r="G15" s="134">
        <v>0</v>
      </c>
      <c r="H15" s="134">
        <v>4275</v>
      </c>
    </row>
    <row r="16" spans="1:10" ht="17.25" customHeight="1" x14ac:dyDescent="0.75">
      <c r="A16" s="132" t="s">
        <v>28</v>
      </c>
      <c r="B16" s="134">
        <v>25775</v>
      </c>
      <c r="C16" s="134">
        <v>16115</v>
      </c>
      <c r="D16" s="134">
        <v>9660</v>
      </c>
      <c r="E16" s="134">
        <v>19754</v>
      </c>
      <c r="F16" s="134">
        <v>6022</v>
      </c>
      <c r="G16" s="134">
        <v>684</v>
      </c>
      <c r="H16" s="134">
        <v>25091</v>
      </c>
    </row>
    <row r="17" spans="1:8" ht="17.25" customHeight="1" x14ac:dyDescent="0.75">
      <c r="A17" s="132" t="s">
        <v>29</v>
      </c>
      <c r="B17" s="134">
        <v>4954</v>
      </c>
      <c r="C17" s="134">
        <v>4692</v>
      </c>
      <c r="D17" s="134">
        <v>263</v>
      </c>
      <c r="E17" s="134">
        <v>4775</v>
      </c>
      <c r="F17" s="134">
        <v>179</v>
      </c>
      <c r="G17" s="134">
        <v>0</v>
      </c>
      <c r="H17" s="134">
        <v>4954</v>
      </c>
    </row>
    <row r="18" spans="1:8" ht="17.25" customHeight="1" x14ac:dyDescent="0.75">
      <c r="A18" s="135" t="s">
        <v>0</v>
      </c>
      <c r="B18" s="134">
        <v>27121</v>
      </c>
      <c r="C18" s="134">
        <v>20585</v>
      </c>
      <c r="D18" s="134">
        <v>6536</v>
      </c>
      <c r="E18" s="134">
        <v>21024</v>
      </c>
      <c r="F18" s="134">
        <v>6097</v>
      </c>
      <c r="G18" s="134">
        <v>1122</v>
      </c>
      <c r="H18" s="134">
        <v>25999</v>
      </c>
    </row>
    <row r="19" spans="1:8" ht="17.25" customHeight="1" x14ac:dyDescent="0.75">
      <c r="A19" s="135" t="s">
        <v>1</v>
      </c>
      <c r="B19" s="134">
        <v>68620</v>
      </c>
      <c r="C19" s="134">
        <v>42145</v>
      </c>
      <c r="D19" s="134">
        <v>26475</v>
      </c>
      <c r="E19" s="134">
        <v>26170</v>
      </c>
      <c r="F19" s="134">
        <v>42451</v>
      </c>
      <c r="G19" s="134">
        <v>15789</v>
      </c>
      <c r="H19" s="134">
        <v>52831</v>
      </c>
    </row>
    <row r="20" spans="1:8" ht="17.25" customHeight="1" x14ac:dyDescent="0.75">
      <c r="A20" s="132" t="s">
        <v>2</v>
      </c>
      <c r="B20" s="134">
        <v>55676</v>
      </c>
      <c r="C20" s="134">
        <v>37943</v>
      </c>
      <c r="D20" s="134">
        <v>17734</v>
      </c>
      <c r="E20" s="134">
        <v>34439</v>
      </c>
      <c r="F20" s="134">
        <v>21237</v>
      </c>
      <c r="G20" s="134">
        <v>6292</v>
      </c>
      <c r="H20" s="134">
        <v>49384</v>
      </c>
    </row>
    <row r="21" spans="1:8" ht="17.25" customHeight="1" x14ac:dyDescent="0.75">
      <c r="A21" s="132" t="s">
        <v>3</v>
      </c>
      <c r="B21" s="134">
        <v>179074</v>
      </c>
      <c r="C21" s="134">
        <v>86725</v>
      </c>
      <c r="D21" s="134">
        <v>92349</v>
      </c>
      <c r="E21" s="134">
        <v>53525</v>
      </c>
      <c r="F21" s="134">
        <v>125549</v>
      </c>
      <c r="G21" s="134">
        <v>39103</v>
      </c>
      <c r="H21" s="134">
        <v>139972</v>
      </c>
    </row>
    <row r="22" spans="1:8" ht="17.25" customHeight="1" x14ac:dyDescent="0.75">
      <c r="A22" s="135" t="s">
        <v>4</v>
      </c>
      <c r="B22" s="134">
        <v>51150</v>
      </c>
      <c r="C22" s="134">
        <v>23286</v>
      </c>
      <c r="D22" s="134">
        <v>27865</v>
      </c>
      <c r="E22" s="134">
        <v>34880</v>
      </c>
      <c r="F22" s="134">
        <v>16271</v>
      </c>
      <c r="G22" s="134">
        <v>1591</v>
      </c>
      <c r="H22" s="134">
        <v>49559</v>
      </c>
    </row>
    <row r="23" spans="1:8" ht="17.25" customHeight="1" x14ac:dyDescent="0.75">
      <c r="A23" s="132" t="s">
        <v>5</v>
      </c>
      <c r="B23" s="134">
        <v>4978</v>
      </c>
      <c r="C23" s="134">
        <v>3640</v>
      </c>
      <c r="D23" s="134">
        <v>1337</v>
      </c>
      <c r="E23" s="134">
        <v>4096</v>
      </c>
      <c r="F23" s="134">
        <v>882</v>
      </c>
      <c r="G23" s="134">
        <v>356</v>
      </c>
      <c r="H23" s="134">
        <v>4622</v>
      </c>
    </row>
    <row r="24" spans="1:8" ht="17.25" customHeight="1" x14ac:dyDescent="0.75">
      <c r="A24" s="132" t="s">
        <v>6</v>
      </c>
      <c r="B24" s="134">
        <v>105396</v>
      </c>
      <c r="C24" s="134">
        <v>59272</v>
      </c>
      <c r="D24" s="134">
        <v>46124</v>
      </c>
      <c r="E24" s="134">
        <v>45619</v>
      </c>
      <c r="F24" s="134">
        <v>59777</v>
      </c>
      <c r="G24" s="134">
        <v>20997</v>
      </c>
      <c r="H24" s="134">
        <v>84399</v>
      </c>
    </row>
    <row r="25" spans="1:8" ht="17.25" customHeight="1" x14ac:dyDescent="0.75">
      <c r="A25" s="132" t="s">
        <v>7</v>
      </c>
      <c r="B25" s="134">
        <v>144071</v>
      </c>
      <c r="C25" s="134">
        <v>45344</v>
      </c>
      <c r="D25" s="134">
        <v>98727</v>
      </c>
      <c r="E25" s="134">
        <v>97499</v>
      </c>
      <c r="F25" s="134">
        <v>46572</v>
      </c>
      <c r="G25" s="134">
        <v>8315</v>
      </c>
      <c r="H25" s="134">
        <v>135757</v>
      </c>
    </row>
    <row r="26" spans="1:8" ht="17.25" customHeight="1" x14ac:dyDescent="0.75">
      <c r="A26" s="136" t="s">
        <v>8</v>
      </c>
      <c r="B26" s="134">
        <v>4479</v>
      </c>
      <c r="C26" s="134">
        <v>3269</v>
      </c>
      <c r="D26" s="134">
        <v>1210</v>
      </c>
      <c r="E26" s="134">
        <v>3410</v>
      </c>
      <c r="F26" s="134">
        <v>1069</v>
      </c>
      <c r="G26" s="134">
        <v>121</v>
      </c>
      <c r="H26" s="134">
        <v>4358</v>
      </c>
    </row>
    <row r="27" spans="1:8" ht="6" customHeight="1" x14ac:dyDescent="0.75">
      <c r="A27" s="71"/>
      <c r="B27" s="72"/>
      <c r="C27" s="72"/>
      <c r="D27" s="72"/>
      <c r="E27" s="72"/>
      <c r="F27" s="72"/>
      <c r="G27" s="72"/>
      <c r="H27" s="72"/>
    </row>
  </sheetData>
  <mergeCells count="8">
    <mergeCell ref="A2:A4"/>
    <mergeCell ref="B2:B4"/>
    <mergeCell ref="C3:C4"/>
    <mergeCell ref="D3:D4"/>
    <mergeCell ref="E3:E4"/>
    <mergeCell ref="F3:F4"/>
    <mergeCell ref="C2:D2"/>
    <mergeCell ref="E2:F2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List Of Tables</vt:lpstr>
      <vt:lpstr>Table 1</vt:lpstr>
      <vt:lpstr>Table 2-3</vt:lpstr>
      <vt:lpstr>Table 4</vt:lpstr>
      <vt:lpstr>Table 5</vt:lpstr>
      <vt:lpstr>Table 6</vt:lpstr>
      <vt:lpstr>Table 7-8 </vt:lpstr>
      <vt:lpstr>Table 9</vt:lpstr>
      <vt:lpstr>Table10</vt:lpstr>
      <vt:lpstr>Table 11</vt:lpstr>
      <vt:lpstr>Table 12-13</vt:lpstr>
      <vt:lpstr>Table 14</vt:lpstr>
      <vt:lpstr>Table15</vt:lpstr>
      <vt:lpstr>Table 16 </vt:lpstr>
      <vt:lpstr>Table17-18</vt:lpstr>
      <vt:lpstr>Table 19-20</vt:lpstr>
      <vt:lpstr>Table 21</vt:lpstr>
      <vt:lpstr>'Table 1'!_Toc6214303</vt:lpstr>
      <vt:lpstr>'List Of Tables'!Print_Area</vt:lpstr>
      <vt:lpstr>'Table 11'!Print_Area</vt:lpstr>
      <vt:lpstr>'Table 19-20'!Print_Area</vt:lpstr>
      <vt:lpstr>'Table 21'!Print_Area</vt:lpstr>
      <vt:lpstr>'Table 2-3'!Print_Area</vt:lpstr>
      <vt:lpstr>'Table 6'!Print_Area</vt:lpstr>
      <vt:lpstr>Table10!Print_Area</vt:lpstr>
      <vt:lpstr>'Table 11'!Print_Titles</vt:lpstr>
      <vt:lpstr>'Table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MUKUNDABANTU</dc:creator>
  <cp:lastModifiedBy>MUKUNDABANTU J. Marc</cp:lastModifiedBy>
  <cp:lastPrinted>2019-03-12T08:33:58Z</cp:lastPrinted>
  <dcterms:created xsi:type="dcterms:W3CDTF">2016-04-12T14:06:14Z</dcterms:created>
  <dcterms:modified xsi:type="dcterms:W3CDTF">2023-02-03T08:22:59Z</dcterms:modified>
</cp:coreProperties>
</file>