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40" windowWidth="21630" windowHeight="5100" tabRatio="872" activeTab="4"/>
  </bookViews>
  <sheets>
    <sheet name="List Of Tables" sheetId="1" r:id="rId1"/>
    <sheet name="Table 1" sheetId="2" r:id="rId2"/>
    <sheet name="Table 2-3" sheetId="3" r:id="rId3"/>
    <sheet name="Table 4" sheetId="4" r:id="rId4"/>
    <sheet name="Table 5" sheetId="5" r:id="rId5"/>
    <sheet name="Table 6" sheetId="6" r:id="rId6"/>
    <sheet name="Table 7-8 " sheetId="7" r:id="rId7"/>
    <sheet name="Table 9" sheetId="8" r:id="rId8"/>
    <sheet name="Table10" sheetId="9" r:id="rId9"/>
    <sheet name="Table 11" sheetId="10" r:id="rId10"/>
    <sheet name="Table 12-13" sheetId="11" r:id="rId11"/>
    <sheet name="Table 14" sheetId="12" r:id="rId12"/>
    <sheet name="Table15" sheetId="13" r:id="rId13"/>
    <sheet name="Table 16 " sheetId="14" r:id="rId14"/>
    <sheet name="Table17-18" sheetId="15" r:id="rId15"/>
    <sheet name="Table 19-20" sheetId="16" r:id="rId16"/>
    <sheet name="Table 21" sheetId="17" r:id="rId17"/>
  </sheets>
  <externalReferences>
    <externalReference r:id="rId20"/>
    <externalReference r:id="rId21"/>
  </externalReferences>
  <definedNames>
    <definedName name="_Toc6214303" localSheetId="1">'Table 1'!$A$1</definedName>
    <definedName name="_xlnm.Print_Area" localSheetId="0">'List Of Tables'!$A$1:$C$30</definedName>
    <definedName name="_xlnm.Print_Area" localSheetId="9">'Table 11'!$A$1:$F$23</definedName>
    <definedName name="_xlnm.Print_Area" localSheetId="15">'Table 19-20'!$A$1:$I$24</definedName>
    <definedName name="_xlnm.Print_Area" localSheetId="16">'Table 21'!$A$1:$F$9</definedName>
    <definedName name="_xlnm.Print_Area" localSheetId="2">'Table 2-3'!$A$1:$H$39</definedName>
    <definedName name="_xlnm.Print_Area" localSheetId="3">'Table 4'!$A$1:$J$39</definedName>
    <definedName name="_xlnm.Print_Area" localSheetId="5">'Table 6'!$A$1:$I$11</definedName>
    <definedName name="_xlnm.Print_Area" localSheetId="8">'Table10'!$A$1:$H$27</definedName>
    <definedName name="_xlnm.Print_Titles" localSheetId="9">'Table 11'!$1:$2</definedName>
    <definedName name="_xlnm.Print_Titles" localSheetId="3">'Table 4'!$1:$4</definedName>
  </definedNames>
  <calcPr fullCalcOnLoad="1"/>
</workbook>
</file>

<file path=xl/sharedStrings.xml><?xml version="1.0" encoding="utf-8"?>
<sst xmlns="http://schemas.openxmlformats.org/spreadsheetml/2006/main" count="473" uniqueCount="225">
  <si>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</si>
  <si>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</si>
  <si>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</si>
  <si>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</si>
  <si>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</si>
  <si>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</si>
  <si>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</si>
  <si>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</si>
  <si>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</si>
  <si>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</si>
  <si>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</si>
  <si>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</t>
  </si>
  <si>
    <t>Employed</t>
  </si>
  <si>
    <t>Unemployed</t>
  </si>
  <si>
    <t>Outside labour force</t>
  </si>
  <si>
    <t>Employed population</t>
  </si>
  <si>
    <t>Professionals</t>
  </si>
  <si>
    <t>Agriculture, forestry and fishing</t>
  </si>
  <si>
    <t>Mining and quarrying</t>
  </si>
  <si>
    <t>Population 16 yrs and over</t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</si>
  <si>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</si>
  <si>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</si>
  <si>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</si>
  <si>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</si>
  <si>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</si>
  <si>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</si>
  <si>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</si>
  <si>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</si>
  <si>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</si>
  <si>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</si>
  <si>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</si>
  <si>
    <t>Female</t>
  </si>
  <si>
    <t>Urban</t>
  </si>
  <si>
    <t>Rural</t>
  </si>
  <si>
    <t>Male</t>
  </si>
  <si>
    <t>Female</t>
  </si>
  <si>
    <t>Rural</t>
  </si>
  <si>
    <t>Urban</t>
  </si>
  <si>
    <t>Service and sales workers</t>
  </si>
  <si>
    <t>20-24 yrs</t>
  </si>
  <si>
    <t>25-29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</si>
  <si>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</si>
  <si>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</si>
  <si>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</si>
  <si>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</si>
  <si>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</si>
  <si>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</si>
  <si>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</si>
  <si>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</si>
  <si>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</si>
  <si>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Elementary occupations</t>
  </si>
  <si>
    <t>Craft and related trades workers</t>
  </si>
  <si>
    <t>30-34 yrs</t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</si>
  <si>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</si>
  <si>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</si>
  <si>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</si>
  <si>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</si>
  <si>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</si>
  <si>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</si>
  <si>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</si>
  <si>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Employer</t>
  </si>
  <si>
    <t>None</t>
  </si>
  <si>
    <t>Living together</t>
  </si>
  <si>
    <t>Outside Labour Force</t>
  </si>
  <si>
    <t>agriculture</t>
  </si>
  <si>
    <t xml:space="preserve"> in subsistence </t>
  </si>
  <si>
    <t>Area of Residence</t>
  </si>
  <si>
    <t>Population and household characteristics</t>
  </si>
  <si>
    <t>Labour force participation</t>
  </si>
  <si>
    <t>Employment</t>
  </si>
  <si>
    <t>LIST OF TABLES</t>
  </si>
  <si>
    <t>3 –  less than 6 months</t>
  </si>
  <si>
    <t>1 –  less than 2 years</t>
  </si>
  <si>
    <t>6 –  less than 12 months</t>
  </si>
  <si>
    <t>2 years or more</t>
  </si>
  <si>
    <t>16-19 yrs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</si>
  <si>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</si>
  <si>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</si>
  <si>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</si>
  <si>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</si>
  <si>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</si>
  <si>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</si>
  <si>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</si>
  <si>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20-24 yrs</t>
  </si>
  <si>
    <t>25-30 yrs</t>
  </si>
  <si>
    <t>Own-account worker</t>
  </si>
  <si>
    <t>Member of cooperative</t>
  </si>
  <si>
    <t>Contributing family worker</t>
  </si>
  <si>
    <t xml:space="preserve">Youth employment and unemployment </t>
  </si>
  <si>
    <t>Labour underutilisation</t>
  </si>
  <si>
    <t>Registering with or contacting public or private employment services</t>
  </si>
  <si>
    <t>Placing or answering newspaper or online job advertisements</t>
  </si>
  <si>
    <t>16-24 yrs</t>
  </si>
  <si>
    <t>25-34 yrs</t>
  </si>
  <si>
    <t>35-54 yrs</t>
  </si>
  <si>
    <t>55-64 yrs</t>
  </si>
  <si>
    <t>Total</t>
  </si>
  <si>
    <t>Male</t>
  </si>
  <si>
    <t>Female</t>
  </si>
  <si>
    <t>Urban</t>
  </si>
  <si>
    <t>Rural</t>
  </si>
  <si>
    <t>Lower secondary</t>
  </si>
  <si>
    <t>University</t>
  </si>
  <si>
    <t>65+ yrs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</si>
  <si>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</si>
  <si>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</si>
  <si>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</si>
  <si>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</si>
  <si>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</si>
  <si>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Managers</t>
  </si>
  <si>
    <t>Household size</t>
  </si>
  <si>
    <t>Total number households</t>
  </si>
  <si>
    <t>10+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</si>
  <si>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</si>
  <si>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</si>
  <si>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</si>
  <si>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</si>
  <si>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</si>
  <si>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</si>
  <si>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</si>
  <si>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Young not in employment nor in education (16-30 yrs)</t>
  </si>
  <si>
    <t>age group</t>
  </si>
  <si>
    <t>Unemployed population 16+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</si>
  <si>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</si>
  <si>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</si>
  <si>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</si>
  <si>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</si>
  <si>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</si>
  <si>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</si>
  <si>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</si>
  <si>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</si>
  <si>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</si>
  <si>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</si>
  <si>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</si>
  <si>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</si>
  <si>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</si>
  <si>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</si>
  <si>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</si>
  <si>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</si>
  <si>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</si>
  <si>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</si>
  <si>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</si>
  <si>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</si>
  <si>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</si>
  <si>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</si>
  <si>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</si>
  <si>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</si>
  <si>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</si>
  <si>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</si>
  <si>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</si>
  <si>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</si>
  <si>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</si>
  <si>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</si>
  <si>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</si>
  <si>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</si>
  <si>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</si>
  <si>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</si>
  <si>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</si>
  <si>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</si>
  <si>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</si>
  <si>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</si>
  <si>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</si>
  <si>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Head of household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</si>
  <si>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</si>
  <si>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</si>
  <si>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</si>
  <si>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</si>
  <si>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</si>
  <si>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</si>
  <si>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Not participated</t>
  </si>
  <si>
    <t xml:space="preserve">Participated in </t>
  </si>
  <si>
    <t>Not participated in subsistence agriculture</t>
  </si>
  <si>
    <t xml:space="preserve">subsistence </t>
  </si>
  <si>
    <t>Age Group</t>
  </si>
  <si>
    <t>16-30 yrs</t>
  </si>
  <si>
    <t>Residence area</t>
  </si>
  <si>
    <t>Labour force highlights</t>
  </si>
  <si>
    <t>Services</t>
  </si>
  <si>
    <t>Skilled agricultural, forestry and fishery workers</t>
  </si>
  <si>
    <t>Participated in subsistence agriculture</t>
  </si>
  <si>
    <t>Labour force participation rate (%)</t>
  </si>
  <si>
    <t>Employment-population ratio (%)</t>
  </si>
  <si>
    <t>Unemployment rate (%)</t>
  </si>
  <si>
    <t>Plant and machine operators and assemblers</t>
  </si>
  <si>
    <t>Youth Unemployed (16-30 yrs)</t>
  </si>
  <si>
    <t>Youth Population (16-30yrs)</t>
  </si>
  <si>
    <t>Lower_secondary</t>
  </si>
  <si>
    <t>Upper_secondary</t>
  </si>
  <si>
    <t>Humanity and art</t>
  </si>
  <si>
    <t>Social Science busine</t>
  </si>
  <si>
    <t>Science</t>
  </si>
  <si>
    <t>Agriculture</t>
  </si>
  <si>
    <t>Health and welfare</t>
  </si>
  <si>
    <t>Field of Education</t>
  </si>
  <si>
    <t>Educational attainment</t>
  </si>
  <si>
    <t>Engineering, manufacturing</t>
  </si>
  <si>
    <t>Number of responses per  search method</t>
  </si>
  <si>
    <t>General education</t>
  </si>
  <si>
    <t>Residential area</t>
  </si>
  <si>
    <t>Marital status</t>
  </si>
  <si>
    <t>Residencial area</t>
  </si>
  <si>
    <t>Table B.4: Population 16 years old and over by labour force status, sex, age group, and urban/rural area, February-23 (Q1)</t>
  </si>
  <si>
    <t>Table B.1: Summary labour force indicators, February-23 (Q1)</t>
  </si>
  <si>
    <t>Table B.2: Population by sex, age group and urban/rural area, February-23 (Q1)</t>
  </si>
  <si>
    <t>Table B.3: Households by household size, sex of head of household and urban/rural area, February-23 (Q1)</t>
  </si>
  <si>
    <t>Table B.5: Population 16 years old and over by labour force status and level of educational attainment , February-23 (Q1)</t>
  </si>
  <si>
    <t>Table B.6: Population 16 years old and over by labour force status and marital status, February-23 (Q1)</t>
  </si>
  <si>
    <t>Table B.7:Employed population by sex, age group, and urban/rural area, February-23 (Q1)</t>
  </si>
  <si>
    <t>Table B.8: Employed population by sex, occupation group, and urban/rural area, February-23 (Q1)</t>
  </si>
  <si>
    <t>Table B.9: Employed population by sex, educational attainment, and urban/rural area, February-23 (Q1)</t>
  </si>
  <si>
    <t>Table B.10:Employed population by sex, branch of economic activity, and urban/rural area, February-23 (Q1)</t>
  </si>
  <si>
    <t>Table B.11: Educational attainement and field of Education by Labour market status, February-23 (Q1)</t>
  </si>
  <si>
    <t>Table B.12: Employed population by sex, status in employment, and urban/rural area, February-23 (Q1)</t>
  </si>
  <si>
    <t>Table B.13: Employed population by sex, hours usually worked per week at all jobs, and urban/rural area, February-23 (Q1)</t>
  </si>
  <si>
    <t>Table B.14: Youth  Population by sex, and residential area, February-23 (Q1)</t>
  </si>
  <si>
    <t>Table B.15: Youth Unemployed by sex, duration of seeking employment, and urban/rural area, February-23 (Q1)</t>
  </si>
  <si>
    <t>Table B.16:Youth not in employment and not currently in education or training by sex, age group, and urban/rural area, February-23 (Q1)</t>
  </si>
  <si>
    <t>Table B.17:Unemployed population by sex, broad age group and urban/rural area, February-23 (Q1)</t>
  </si>
  <si>
    <t>Table B.18: Unemployed population by sex, level of educational, and urban/rural area, February-23 (Q1)</t>
  </si>
  <si>
    <t>Table B.19A: Unemployed population(who looked for a job) by sex,method of seeking employment, and urban/rural area, February-23 (Q1)</t>
  </si>
  <si>
    <t>Table B.20: Unemployed population(who looked for a job) by sex, duration of seeking employment, and urban/rural area, February-23 (Q1)</t>
  </si>
  <si>
    <t>Table B.21: Time related under employment by age group sex and area of residence, February-23 (Q1)</t>
  </si>
  <si>
    <t>26,000</t>
  </si>
  <si>
    <t>31,200</t>
  </si>
  <si>
    <t>52,000</t>
  </si>
</sst>
</file>

<file path=xl/styles.xml><?xml version="1.0" encoding="utf-8"?>
<styleSheet xmlns="http://schemas.openxmlformats.org/spreadsheetml/2006/main">
  <numFmts count="57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###0"/>
    <numFmt numFmtId="180" formatCode="_(* #,##0_);_(* \(#,##0\);_(* &quot;-&quot;??_);_(@_)"/>
    <numFmt numFmtId="181" formatCode="###0.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#"/>
    <numFmt numFmtId="188" formatCode="###0.00"/>
    <numFmt numFmtId="189" formatCode="####.00"/>
    <numFmt numFmtId="190" formatCode="_(* #,##0.0_);_(* \(#,##0.0\);_(* &quot;-&quot;??_);_(@_)"/>
    <numFmt numFmtId="191" formatCode="###0.0%"/>
    <numFmt numFmtId="192" formatCode="####.0%"/>
    <numFmt numFmtId="193" formatCode="#,##0.0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[$-409]dddd\,\ mmmm\ dd\,\ yyyy"/>
    <numFmt numFmtId="201" formatCode="[$-409]h:mm:ss\ am/pm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.00000000_);_(* \(#,##0.00000000\);_(* &quot;-&quot;??_);_(@_)"/>
    <numFmt numFmtId="208" formatCode="_(* #,##0.000000000_);_(* \(#,##0.000000000\);_(* &quot;-&quot;??_);_(@_)"/>
    <numFmt numFmtId="209" formatCode="0.000%"/>
    <numFmt numFmtId="210" formatCode="[$-409]dddd\,\ mmmm\ d\,\ yyyy"/>
    <numFmt numFmtId="211" formatCode="#,##0.000"/>
    <numFmt numFmtId="212" formatCode="#,##0.0_);\(#,##0.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color indexed="10"/>
      <name val="Cambria"/>
      <family val="1"/>
    </font>
    <font>
      <sz val="12"/>
      <color indexed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b/>
      <sz val="1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180" fontId="1" fillId="0" borderId="0" xfId="42" applyNumberFormat="1" applyFont="1" applyBorder="1" applyAlignment="1">
      <alignment horizontal="right" vertical="top"/>
    </xf>
    <xf numFmtId="0" fontId="32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9" fontId="0" fillId="0" borderId="0" xfId="0" applyNumberFormat="1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60" fillId="34" borderId="0" xfId="0" applyFont="1" applyFill="1" applyAlignment="1">
      <alignment/>
    </xf>
    <xf numFmtId="0" fontId="9" fillId="0" borderId="0" xfId="53" applyFont="1" applyBorder="1" applyAlignment="1">
      <alignment horizontal="center"/>
    </xf>
    <xf numFmtId="0" fontId="2" fillId="0" borderId="0" xfId="0" applyFont="1" applyAlignment="1">
      <alignment/>
    </xf>
    <xf numFmtId="0" fontId="7" fillId="35" borderId="0" xfId="58" applyFont="1" applyFill="1" applyBorder="1" applyAlignment="1">
      <alignment horizontal="left"/>
      <protection/>
    </xf>
    <xf numFmtId="0" fontId="9" fillId="0" borderId="0" xfId="0" applyFont="1" applyBorder="1" applyAlignment="1">
      <alignment horizontal="center"/>
    </xf>
    <xf numFmtId="0" fontId="8" fillId="0" borderId="0" xfId="58" applyFont="1" applyFill="1" applyBorder="1" applyAlignment="1">
      <alignment horizontal="left"/>
      <protection/>
    </xf>
    <xf numFmtId="0" fontId="10" fillId="35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34" fillId="0" borderId="10" xfId="58" applyFont="1" applyFill="1" applyBorder="1" applyAlignment="1">
      <alignment horizontal="left"/>
      <protection/>
    </xf>
    <xf numFmtId="0" fontId="7" fillId="35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7" fillId="35" borderId="0" xfId="58" applyFont="1" applyFill="1" applyBorder="1" applyAlignment="1">
      <alignment horizontal="center"/>
      <protection/>
    </xf>
    <xf numFmtId="179" fontId="6" fillId="0" borderId="0" xfId="59" applyNumberFormat="1" applyFont="1" applyBorder="1" applyAlignment="1">
      <alignment horizontal="right" vertical="top"/>
      <protection/>
    </xf>
    <xf numFmtId="3" fontId="6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36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79" fontId="0" fillId="0" borderId="0" xfId="0" applyNumberFormat="1" applyFont="1" applyAlignment="1">
      <alignment/>
    </xf>
    <xf numFmtId="180" fontId="12" fillId="0" borderId="0" xfId="42" applyNumberFormat="1" applyFont="1" applyBorder="1" applyAlignment="1">
      <alignment horizontal="right" vertical="top"/>
    </xf>
    <xf numFmtId="37" fontId="1" fillId="0" borderId="0" xfId="42" applyNumberFormat="1" applyFont="1" applyBorder="1" applyAlignment="1">
      <alignment horizontal="right" vertical="top"/>
    </xf>
    <xf numFmtId="180" fontId="0" fillId="33" borderId="0" xfId="42" applyNumberFormat="1" applyFont="1" applyFill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12" fillId="0" borderId="0" xfId="42" applyNumberFormat="1" applyFont="1" applyBorder="1" applyAlignment="1">
      <alignment horizontal="right" vertical="top"/>
    </xf>
    <xf numFmtId="180" fontId="0" fillId="0" borderId="0" xfId="0" applyNumberFormat="1" applyAlignment="1">
      <alignment/>
    </xf>
    <xf numFmtId="177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3" fontId="0" fillId="37" borderId="0" xfId="0" applyNumberFormat="1" applyFont="1" applyFill="1" applyAlignment="1">
      <alignment/>
    </xf>
    <xf numFmtId="180" fontId="6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79" fontId="14" fillId="0" borderId="0" xfId="63" applyNumberFormat="1" applyFont="1" applyBorder="1" applyAlignment="1">
      <alignment horizontal="right" vertical="top"/>
      <protection/>
    </xf>
    <xf numFmtId="179" fontId="6" fillId="0" borderId="0" xfId="63" applyNumberFormat="1" applyFont="1" applyBorder="1" applyAlignment="1">
      <alignment horizontal="right" vertical="top"/>
      <protection/>
    </xf>
    <xf numFmtId="0" fontId="58" fillId="0" borderId="0" xfId="0" applyFont="1" applyAlignment="1">
      <alignment horizontal="right"/>
    </xf>
    <xf numFmtId="0" fontId="34" fillId="0" borderId="0" xfId="0" applyFont="1" applyAlignment="1">
      <alignment/>
    </xf>
    <xf numFmtId="0" fontId="62" fillId="21" borderId="0" xfId="0" applyFont="1" applyFill="1" applyBorder="1" applyAlignment="1">
      <alignment horizontal="center"/>
    </xf>
    <xf numFmtId="0" fontId="63" fillId="21" borderId="0" xfId="58" applyFont="1" applyFill="1" applyBorder="1" applyAlignment="1">
      <alignment horizontal="left" vertical="center"/>
      <protection/>
    </xf>
    <xf numFmtId="0" fontId="59" fillId="21" borderId="0" xfId="0" applyFont="1" applyFill="1" applyAlignment="1">
      <alignment/>
    </xf>
    <xf numFmtId="0" fontId="10" fillId="0" borderId="0" xfId="58" applyFont="1" applyFill="1" applyBorder="1" applyAlignment="1">
      <alignment horizontal="center"/>
      <protection/>
    </xf>
    <xf numFmtId="177" fontId="14" fillId="0" borderId="0" xfId="42" applyFont="1" applyBorder="1" applyAlignment="1">
      <alignment horizontal="right" vertical="top"/>
    </xf>
    <xf numFmtId="180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13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60" fillId="0" borderId="0" xfId="42" applyNumberFormat="1" applyFont="1" applyAlignment="1">
      <alignment/>
    </xf>
    <xf numFmtId="3" fontId="0" fillId="34" borderId="0" xfId="42" applyNumberFormat="1" applyFont="1" applyFill="1" applyBorder="1" applyAlignment="1">
      <alignment/>
    </xf>
    <xf numFmtId="3" fontId="1" fillId="34" borderId="0" xfId="42" applyNumberFormat="1" applyFont="1" applyFill="1" applyBorder="1" applyAlignment="1">
      <alignment horizontal="right" vertical="top"/>
    </xf>
    <xf numFmtId="37" fontId="37" fillId="0" borderId="0" xfId="42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center" wrapText="1"/>
    </xf>
    <xf numFmtId="180" fontId="0" fillId="33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180" fontId="0" fillId="0" borderId="11" xfId="42" applyNumberFormat="1" applyFont="1" applyBorder="1" applyAlignment="1">
      <alignment/>
    </xf>
    <xf numFmtId="180" fontId="1" fillId="0" borderId="11" xfId="42" applyNumberFormat="1" applyFont="1" applyBorder="1" applyAlignment="1">
      <alignment horizontal="right" vertical="top"/>
    </xf>
    <xf numFmtId="0" fontId="0" fillId="33" borderId="11" xfId="0" applyFill="1" applyBorder="1" applyAlignment="1">
      <alignment/>
    </xf>
    <xf numFmtId="182" fontId="0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182" fontId="0" fillId="33" borderId="11" xfId="0" applyNumberFormat="1" applyFill="1" applyBorder="1" applyAlignment="1">
      <alignment/>
    </xf>
    <xf numFmtId="182" fontId="0" fillId="0" borderId="11" xfId="68" applyNumberFormat="1" applyFont="1" applyBorder="1" applyAlignment="1">
      <alignment/>
    </xf>
    <xf numFmtId="0" fontId="0" fillId="0" borderId="11" xfId="0" applyFill="1" applyBorder="1" applyAlignment="1">
      <alignment/>
    </xf>
    <xf numFmtId="180" fontId="0" fillId="0" borderId="11" xfId="0" applyNumberFormat="1" applyFont="1" applyFill="1" applyBorder="1" applyAlignment="1">
      <alignment horizontal="right"/>
    </xf>
    <xf numFmtId="0" fontId="6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58" fillId="0" borderId="11" xfId="42" applyNumberFormat="1" applyFont="1" applyBorder="1" applyAlignment="1">
      <alignment/>
    </xf>
    <xf numFmtId="180" fontId="12" fillId="0" borderId="11" xfId="42" applyNumberFormat="1" applyFont="1" applyBorder="1" applyAlignment="1">
      <alignment horizontal="right" vertical="top"/>
    </xf>
    <xf numFmtId="180" fontId="0" fillId="0" borderId="11" xfId="42" applyNumberFormat="1" applyFont="1" applyBorder="1" applyAlignment="1" quotePrefix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58" fillId="0" borderId="11" xfId="0" applyFont="1" applyBorder="1" applyAlignment="1">
      <alignment wrapText="1"/>
    </xf>
    <xf numFmtId="180" fontId="12" fillId="0" borderId="11" xfId="42" applyNumberFormat="1" applyFont="1" applyBorder="1" applyAlignment="1">
      <alignment horizontal="right"/>
    </xf>
    <xf numFmtId="180" fontId="58" fillId="0" borderId="11" xfId="42" applyNumberFormat="1" applyFont="1" applyBorder="1" applyAlignment="1">
      <alignment/>
    </xf>
    <xf numFmtId="182" fontId="38" fillId="0" borderId="11" xfId="68" applyNumberFormat="1" applyFont="1" applyBorder="1" applyAlignment="1">
      <alignment/>
    </xf>
    <xf numFmtId="182" fontId="38" fillId="0" borderId="11" xfId="0" applyNumberFormat="1" applyFont="1" applyBorder="1" applyAlignment="1">
      <alignment/>
    </xf>
    <xf numFmtId="0" fontId="6" fillId="0" borderId="11" xfId="61" applyFont="1" applyBorder="1" applyAlignment="1">
      <alignment horizontal="left" vertical="top" wrapText="1"/>
      <protection/>
    </xf>
    <xf numFmtId="182" fontId="37" fillId="0" borderId="11" xfId="68" applyNumberFormat="1" applyFont="1" applyBorder="1" applyAlignment="1">
      <alignment/>
    </xf>
    <xf numFmtId="182" fontId="37" fillId="0" borderId="11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180" fontId="0" fillId="33" borderId="11" xfId="42" applyNumberFormat="1" applyFont="1" applyFill="1" applyBorder="1" applyAlignment="1">
      <alignment/>
    </xf>
    <xf numFmtId="182" fontId="37" fillId="34" borderId="11" xfId="68" applyNumberFormat="1" applyFont="1" applyFill="1" applyBorder="1" applyAlignment="1">
      <alignment/>
    </xf>
    <xf numFmtId="182" fontId="37" fillId="34" borderId="11" xfId="0" applyNumberFormat="1" applyFont="1" applyFill="1" applyBorder="1" applyAlignment="1">
      <alignment/>
    </xf>
    <xf numFmtId="0" fontId="58" fillId="0" borderId="11" xfId="0" applyFont="1" applyBorder="1" applyAlignment="1">
      <alignment/>
    </xf>
    <xf numFmtId="180" fontId="12" fillId="0" borderId="11" xfId="42" applyNumberFormat="1" applyFont="1" applyFill="1" applyBorder="1" applyAlignment="1">
      <alignment horizontal="right" vertical="top"/>
    </xf>
    <xf numFmtId="182" fontId="38" fillId="0" borderId="11" xfId="68" applyNumberFormat="1" applyFont="1" applyBorder="1" applyAlignment="1">
      <alignment/>
    </xf>
    <xf numFmtId="180" fontId="0" fillId="34" borderId="11" xfId="42" applyNumberFormat="1" applyFont="1" applyFill="1" applyBorder="1" applyAlignment="1">
      <alignment/>
    </xf>
    <xf numFmtId="180" fontId="12" fillId="38" borderId="11" xfId="42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center"/>
    </xf>
    <xf numFmtId="180" fontId="12" fillId="0" borderId="12" xfId="42" applyNumberFormat="1" applyFont="1" applyBorder="1" applyAlignment="1">
      <alignment horizontal="right" vertical="top"/>
    </xf>
    <xf numFmtId="0" fontId="0" fillId="0" borderId="11" xfId="0" applyFont="1" applyBorder="1" applyAlignment="1">
      <alignment wrapText="1"/>
    </xf>
    <xf numFmtId="180" fontId="12" fillId="0" borderId="11" xfId="42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82" fontId="37" fillId="0" borderId="11" xfId="0" applyNumberFormat="1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1" xfId="0" applyFont="1" applyBorder="1" applyAlignment="1" quotePrefix="1">
      <alignment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1" fontId="1" fillId="0" borderId="11" xfId="42" applyNumberFormat="1" applyFont="1" applyBorder="1" applyAlignment="1">
      <alignment horizontal="right" vertical="top"/>
    </xf>
    <xf numFmtId="180" fontId="0" fillId="36" borderId="15" xfId="42" applyNumberFormat="1" applyFont="1" applyFill="1" applyBorder="1" applyAlignment="1">
      <alignment horizontal="center"/>
    </xf>
    <xf numFmtId="180" fontId="0" fillId="36" borderId="10" xfId="42" applyNumberFormat="1" applyFont="1" applyFill="1" applyBorder="1" applyAlignment="1">
      <alignment horizontal="center"/>
    </xf>
    <xf numFmtId="180" fontId="0" fillId="36" borderId="16" xfId="42" applyNumberFormat="1" applyFont="1" applyFill="1" applyBorder="1" applyAlignment="1">
      <alignment horizontal="center"/>
    </xf>
    <xf numFmtId="0" fontId="6" fillId="0" borderId="11" xfId="62" applyFont="1" applyBorder="1" applyAlignment="1">
      <alignment horizontal="left" vertical="top" wrapText="1"/>
      <protection/>
    </xf>
    <xf numFmtId="3" fontId="0" fillId="0" borderId="11" xfId="42" applyNumberFormat="1" applyFont="1" applyBorder="1" applyAlignment="1">
      <alignment wrapText="1"/>
    </xf>
    <xf numFmtId="3" fontId="12" fillId="0" borderId="11" xfId="42" applyNumberFormat="1" applyFont="1" applyBorder="1" applyAlignment="1">
      <alignment horizontal="right" vertical="top"/>
    </xf>
    <xf numFmtId="3" fontId="1" fillId="0" borderId="11" xfId="42" applyNumberFormat="1" applyFont="1" applyBorder="1" applyAlignment="1">
      <alignment horizontal="right" vertical="top"/>
    </xf>
    <xf numFmtId="3" fontId="0" fillId="0" borderId="11" xfId="42" applyNumberFormat="1" applyFont="1" applyBorder="1" applyAlignment="1">
      <alignment vertical="top" wrapText="1"/>
    </xf>
    <xf numFmtId="3" fontId="0" fillId="0" borderId="11" xfId="42" applyNumberFormat="1" applyFont="1" applyBorder="1" applyAlignment="1">
      <alignment horizontal="left" vertical="top" wrapText="1"/>
    </xf>
    <xf numFmtId="3" fontId="0" fillId="36" borderId="13" xfId="42" applyNumberFormat="1" applyFont="1" applyFill="1" applyBorder="1" applyAlignment="1">
      <alignment horizontal="center"/>
    </xf>
    <xf numFmtId="3" fontId="0" fillId="36" borderId="14" xfId="42" applyNumberFormat="1" applyFont="1" applyFill="1" applyBorder="1" applyAlignment="1">
      <alignment horizontal="center"/>
    </xf>
    <xf numFmtId="3" fontId="0" fillId="36" borderId="12" xfId="42" applyNumberFormat="1" applyFont="1" applyFill="1" applyBorder="1" applyAlignment="1">
      <alignment horizontal="center"/>
    </xf>
    <xf numFmtId="182" fontId="58" fillId="0" borderId="11" xfId="0" applyNumberFormat="1" applyFont="1" applyBorder="1" applyAlignment="1">
      <alignment/>
    </xf>
    <xf numFmtId="1" fontId="58" fillId="0" borderId="11" xfId="0" applyNumberFormat="1" applyFont="1" applyBorder="1" applyAlignment="1">
      <alignment/>
    </xf>
    <xf numFmtId="18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58" fillId="0" borderId="11" xfId="0" applyFont="1" applyFill="1" applyBorder="1" applyAlignment="1">
      <alignment/>
    </xf>
    <xf numFmtId="182" fontId="58" fillId="0" borderId="11" xfId="0" applyNumberFormat="1" applyFont="1" applyFill="1" applyBorder="1" applyAlignment="1">
      <alignment/>
    </xf>
    <xf numFmtId="1" fontId="58" fillId="0" borderId="11" xfId="0" applyNumberFormat="1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1" fillId="0" borderId="11" xfId="59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/>
    </xf>
    <xf numFmtId="0" fontId="37" fillId="0" borderId="11" xfId="0" applyFont="1" applyBorder="1" applyAlignment="1">
      <alignment/>
    </xf>
    <xf numFmtId="0" fontId="0" fillId="34" borderId="17" xfId="0" applyFont="1" applyFill="1" applyBorder="1" applyAlignment="1" quotePrefix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" fillId="0" borderId="11" xfId="64" applyFont="1" applyBorder="1" applyAlignment="1">
      <alignment horizontal="left" vertical="top" wrapText="1"/>
      <protection/>
    </xf>
    <xf numFmtId="0" fontId="12" fillId="0" borderId="11" xfId="0" applyFont="1" applyBorder="1" applyAlignment="1">
      <alignment/>
    </xf>
    <xf numFmtId="0" fontId="1" fillId="0" borderId="11" xfId="65" applyFont="1" applyBorder="1" applyAlignment="1">
      <alignment horizontal="left" vertical="top" wrapText="1"/>
      <protection/>
    </xf>
    <xf numFmtId="0" fontId="38" fillId="0" borderId="11" xfId="0" applyFont="1" applyBorder="1" applyAlignment="1">
      <alignment/>
    </xf>
    <xf numFmtId="0" fontId="0" fillId="34" borderId="11" xfId="0" applyFill="1" applyBorder="1" applyAlignment="1">
      <alignment/>
    </xf>
    <xf numFmtId="181" fontId="6" fillId="0" borderId="0" xfId="60" applyNumberFormat="1" applyFont="1" applyFill="1" applyBorder="1" applyAlignment="1">
      <alignment horizontal="right" vertical="top"/>
      <protection/>
    </xf>
    <xf numFmtId="190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64" fillId="0" borderId="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60" fillId="33" borderId="13" xfId="0" applyFont="1" applyFill="1" applyBorder="1" applyAlignment="1">
      <alignment horizontal="center"/>
    </xf>
    <xf numFmtId="0" fontId="6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180" fontId="0" fillId="36" borderId="11" xfId="42" applyNumberFormat="1" applyFont="1" applyFill="1" applyBorder="1" applyAlignment="1">
      <alignment horizontal="center" vertical="center"/>
    </xf>
    <xf numFmtId="180" fontId="0" fillId="36" borderId="11" xfId="42" applyNumberFormat="1" applyFont="1" applyFill="1" applyBorder="1" applyAlignment="1">
      <alignment horizontal="center"/>
    </xf>
    <xf numFmtId="180" fontId="0" fillId="36" borderId="17" xfId="42" applyNumberFormat="1" applyFont="1" applyFill="1" applyBorder="1" applyAlignment="1">
      <alignment horizontal="center"/>
    </xf>
    <xf numFmtId="180" fontId="0" fillId="36" borderId="19" xfId="42" applyNumberFormat="1" applyFont="1" applyFill="1" applyBorder="1" applyAlignment="1">
      <alignment horizontal="center"/>
    </xf>
    <xf numFmtId="3" fontId="60" fillId="36" borderId="11" xfId="42" applyNumberFormat="1" applyFont="1" applyFill="1" applyBorder="1" applyAlignment="1">
      <alignment horizontal="center"/>
    </xf>
    <xf numFmtId="3" fontId="0" fillId="36" borderId="11" xfId="42" applyNumberFormat="1" applyFont="1" applyFill="1" applyBorder="1" applyAlignment="1">
      <alignment horizontal="center" vertical="center"/>
    </xf>
    <xf numFmtId="3" fontId="0" fillId="36" borderId="17" xfId="42" applyNumberFormat="1" applyFont="1" applyFill="1" applyBorder="1" applyAlignment="1">
      <alignment horizontal="center"/>
    </xf>
    <xf numFmtId="3" fontId="0" fillId="36" borderId="19" xfId="42" applyNumberFormat="1" applyFont="1" applyFill="1" applyBorder="1" applyAlignment="1">
      <alignment horizontal="center"/>
    </xf>
    <xf numFmtId="0" fontId="0" fillId="39" borderId="11" xfId="0" applyFill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1" fillId="0" borderId="11" xfId="59" applyFont="1" applyBorder="1" applyAlignment="1">
      <alignment horizontal="left" vertical="top" wrapText="1"/>
      <protection/>
    </xf>
    <xf numFmtId="0" fontId="42" fillId="36" borderId="11" xfId="58" applyFont="1" applyFill="1" applyBorder="1" applyAlignment="1">
      <alignment horizontal="center"/>
      <protection/>
    </xf>
    <xf numFmtId="0" fontId="33" fillId="36" borderId="11" xfId="59" applyFont="1" applyFill="1" applyBorder="1" applyAlignment="1">
      <alignment horizontal="center" vertical="center" wrapText="1"/>
      <protection/>
    </xf>
    <xf numFmtId="0" fontId="1" fillId="0" borderId="17" xfId="59" applyFont="1" applyFill="1" applyBorder="1" applyAlignment="1">
      <alignment horizontal="left" vertical="top" wrapText="1"/>
      <protection/>
    </xf>
    <xf numFmtId="0" fontId="1" fillId="0" borderId="19" xfId="59" applyFont="1" applyFill="1" applyBorder="1" applyAlignment="1">
      <alignment horizontal="left" vertical="top" wrapText="1"/>
      <protection/>
    </xf>
    <xf numFmtId="0" fontId="15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Table 1" xfId="59"/>
    <cellStyle name="Normal_Table 1_1 2" xfId="60"/>
    <cellStyle name="Normal_Table 12" xfId="61"/>
    <cellStyle name="Normal_Table 17-18" xfId="62"/>
    <cellStyle name="Normal_Table 2-3 2" xfId="63"/>
    <cellStyle name="Normal_Table 35-36" xfId="64"/>
    <cellStyle name="Normal_Table 37-38_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fs_November_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fs_February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fs_November_20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fs_February_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6.00390625" style="0" customWidth="1"/>
    <col min="2" max="2" width="134.7109375" style="0" customWidth="1"/>
    <col min="3" max="3" width="0.2890625" style="0" customWidth="1"/>
  </cols>
  <sheetData>
    <row r="1" spans="1:2" ht="23.25">
      <c r="A1" s="166" t="s">
        <v>70</v>
      </c>
      <c r="B1" s="166"/>
    </row>
    <row r="2" spans="1:2" ht="15.75">
      <c r="A2" s="28"/>
      <c r="B2" s="16" t="s">
        <v>176</v>
      </c>
    </row>
    <row r="3" spans="1:2" ht="15.75">
      <c r="A3" s="17">
        <v>1</v>
      </c>
      <c r="B3" s="18" t="str">
        <f>'Table 1'!A1</f>
        <v>Table B.1: Summary labour force indicators, February-23 (Q1)</v>
      </c>
    </row>
    <row r="4" spans="1:2" ht="15.75">
      <c r="A4" s="19"/>
      <c r="B4" s="16" t="s">
        <v>67</v>
      </c>
    </row>
    <row r="5" spans="1:2" ht="15.75">
      <c r="A5" s="17">
        <v>2</v>
      </c>
      <c r="B5" s="18" t="str">
        <f>'Table 2-3'!A1</f>
        <v>Table B.2: Population by sex, age group and urban/rural area, February-23 (Q1)</v>
      </c>
    </row>
    <row r="6" spans="1:2" ht="15.75">
      <c r="A6" s="17">
        <f>1+A5</f>
        <v>3</v>
      </c>
      <c r="B6" s="18" t="str">
        <f>'Table 2-3'!A23</f>
        <v>Table B.3: Households by household size, sex of head of household and urban/rural area, February-23 (Q1)</v>
      </c>
    </row>
    <row r="7" spans="1:2" ht="15.75">
      <c r="A7" s="19"/>
      <c r="B7" s="16" t="s">
        <v>3</v>
      </c>
    </row>
    <row r="8" spans="1:2" s="54" customFormat="1" ht="15.75">
      <c r="A8" s="17">
        <v>4</v>
      </c>
      <c r="B8" s="18" t="s">
        <v>201</v>
      </c>
    </row>
    <row r="9" spans="1:2" ht="15.75">
      <c r="A9" s="17">
        <v>5</v>
      </c>
      <c r="B9" s="18" t="str">
        <f>'Table 5'!A2</f>
        <v>Table B.5: Population 16 years old and over by labour force status and level of educational attainment , February-23 (Q1)</v>
      </c>
    </row>
    <row r="10" spans="1:2" ht="15.75">
      <c r="A10" s="19"/>
      <c r="B10" s="16" t="s">
        <v>68</v>
      </c>
    </row>
    <row r="11" spans="1:2" ht="15.75">
      <c r="A11" s="14">
        <v>6</v>
      </c>
      <c r="B11" s="20" t="str">
        <f>'Table 6'!A1</f>
        <v>Table B.6: Population 16 years old and over by labour force status and marital status, February-23 (Q1)</v>
      </c>
    </row>
    <row r="12" spans="1:2" ht="15.75">
      <c r="A12" s="19"/>
      <c r="B12" s="16" t="s">
        <v>69</v>
      </c>
    </row>
    <row r="13" spans="1:2" ht="15.75">
      <c r="A13" s="17">
        <f>1+A11</f>
        <v>7</v>
      </c>
      <c r="B13" s="20" t="str">
        <f>'Table 7-8 '!A1</f>
        <v>Table B.7:Employed population by sex, age group, and urban/rural area, February-23 (Q1)</v>
      </c>
    </row>
    <row r="14" spans="1:2" ht="15.75">
      <c r="A14" s="17">
        <f>1+A13</f>
        <v>8</v>
      </c>
      <c r="B14" s="20" t="str">
        <f>'Table 7-8 '!A20</f>
        <v>Table B.8: Employed population by sex, occupation group, and urban/rural area, February-23 (Q1)</v>
      </c>
    </row>
    <row r="15" spans="1:2" ht="15.75">
      <c r="A15" s="17">
        <v>9</v>
      </c>
      <c r="B15" s="20" t="str">
        <f>'Table 9'!A2</f>
        <v>Table B.9: Employed population by sex, educational attainment, and urban/rural area, February-23 (Q1)</v>
      </c>
    </row>
    <row r="16" spans="1:2" ht="15.75">
      <c r="A16" s="17">
        <f>1+A15</f>
        <v>10</v>
      </c>
      <c r="B16" s="20" t="str">
        <f>Table10!A1</f>
        <v>Table B.10:Employed population by sex, branch of economic activity, and urban/rural area, February-23 (Q1)</v>
      </c>
    </row>
    <row r="17" spans="1:2" ht="15.75">
      <c r="A17" s="17">
        <v>11</v>
      </c>
      <c r="B17" s="20" t="str">
        <f>'Table 11'!A1</f>
        <v>Table B.11: Educational attainement and field of Education by Labour market status, February-23 (Q1)</v>
      </c>
    </row>
    <row r="18" spans="1:2" ht="15.75">
      <c r="A18" s="17">
        <v>12</v>
      </c>
      <c r="B18" s="20" t="str">
        <f>'Table 12-13'!A1</f>
        <v>Table B.12: Employed population by sex, status in employment, and urban/rural area, February-23 (Q1)</v>
      </c>
    </row>
    <row r="19" spans="1:2" ht="15.75">
      <c r="A19" s="17">
        <v>13</v>
      </c>
      <c r="B19" s="20" t="str">
        <f>'Table 12-13'!A12</f>
        <v>Table B.13: Employed population by sex, hours usually worked per week at all jobs, and urban/rural area, February-23 (Q1)</v>
      </c>
    </row>
    <row r="20" spans="1:2" ht="15.75">
      <c r="A20" s="19"/>
      <c r="B20" s="16" t="s">
        <v>88</v>
      </c>
    </row>
    <row r="21" spans="1:2" s="54" customFormat="1" ht="15.75">
      <c r="A21" s="64">
        <v>14</v>
      </c>
      <c r="B21" s="20" t="str">
        <f>'Table 14'!A1</f>
        <v>Table B.14: Youth  Population by sex, and residential area, February-23 (Q1)</v>
      </c>
    </row>
    <row r="22" spans="1:2" ht="15.75">
      <c r="A22" s="64">
        <v>15</v>
      </c>
      <c r="B22" s="20" t="str">
        <f>Table15!A1</f>
        <v>Table B.15: Youth Unemployed by sex, duration of seeking employment, and urban/rural area, February-23 (Q1)</v>
      </c>
    </row>
    <row r="23" spans="1:2" ht="15.75">
      <c r="A23" s="64">
        <v>16</v>
      </c>
      <c r="B23" s="20" t="str">
        <f>'Table 16 '!A1</f>
        <v>Table B.16:Youth not in employment and not currently in education or training by sex, age group, and urban/rural area, February-23 (Q1)</v>
      </c>
    </row>
    <row r="24" spans="1:2" ht="15.75">
      <c r="A24" s="19"/>
      <c r="B24" s="26" t="s">
        <v>89</v>
      </c>
    </row>
    <row r="25" spans="1:2" s="54" customFormat="1" ht="15.75">
      <c r="A25" s="64">
        <f>1+A23</f>
        <v>17</v>
      </c>
      <c r="B25" s="20" t="str">
        <f>'Table17-18'!A1</f>
        <v>Table B.17:Unemployed population by sex, broad age group and urban/rural area, February-23 (Q1)</v>
      </c>
    </row>
    <row r="26" spans="1:2" s="54" customFormat="1" ht="15.75">
      <c r="A26" s="64">
        <f>1+A25</f>
        <v>18</v>
      </c>
      <c r="B26" s="20" t="str">
        <f>'Table17-18'!A12</f>
        <v>Table B.18: Unemployed population by sex, level of educational, and urban/rural area, February-23 (Q1)</v>
      </c>
    </row>
    <row r="27" spans="1:2" ht="15.75">
      <c r="A27" s="17">
        <f>1+A26</f>
        <v>19</v>
      </c>
      <c r="B27" s="20" t="str">
        <f>'Table 19-20'!A1</f>
        <v>Table B.19A: Unemployed population(who looked for a job) by sex,method of seeking employment, and urban/rural area, February-23 (Q1)</v>
      </c>
    </row>
    <row r="28" spans="1:2" ht="15.75">
      <c r="A28" s="17">
        <f>1+A27</f>
        <v>20</v>
      </c>
      <c r="B28" s="20" t="str">
        <f>'Table 19-20'!A15</f>
        <v>Table B.20: Unemployed population(who looked for a job) by sex, duration of seeking employment, and urban/rural area, February-23 (Q1)</v>
      </c>
    </row>
    <row r="29" spans="1:2" ht="15.75">
      <c r="A29" s="17">
        <f>1+A28</f>
        <v>21</v>
      </c>
      <c r="B29" s="20" t="str">
        <f>'Table 21'!A1</f>
        <v>Table B.21: Time related under employment by age group sex and area of residence, February-23 (Q1)</v>
      </c>
    </row>
    <row r="30" spans="1:2" s="63" customFormat="1" ht="15.75">
      <c r="A30" s="61"/>
      <c r="B30" s="62"/>
    </row>
    <row r="35" ht="15">
      <c r="B35" s="27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SheetLayoutView="100" zoomScalePageLayoutView="0" workbookViewId="0" topLeftCell="A1">
      <selection activeCell="A3" sqref="A3:E23"/>
    </sheetView>
  </sheetViews>
  <sheetFormatPr defaultColWidth="11.421875" defaultRowHeight="15"/>
  <cols>
    <col min="1" max="1" width="44.8515625" style="67" customWidth="1"/>
    <col min="2" max="2" width="11.7109375" style="36" customWidth="1"/>
    <col min="3" max="3" width="12.7109375" style="36" customWidth="1"/>
    <col min="4" max="6" width="11.7109375" style="36" customWidth="1"/>
    <col min="7" max="16384" width="11.421875" style="36" customWidth="1"/>
  </cols>
  <sheetData>
    <row r="1" spans="1:5" ht="21" customHeight="1">
      <c r="A1" s="202" t="s">
        <v>211</v>
      </c>
      <c r="B1" s="202"/>
      <c r="C1" s="202"/>
      <c r="D1" s="202"/>
      <c r="E1" s="202"/>
    </row>
    <row r="2" spans="1:6" ht="15">
      <c r="A2" s="54"/>
      <c r="B2" s="54"/>
      <c r="C2" s="54"/>
      <c r="D2" s="54"/>
      <c r="E2" s="54"/>
      <c r="F2" s="74"/>
    </row>
    <row r="3" spans="1:6" s="5" customFormat="1" ht="15" customHeight="1">
      <c r="A3" s="203" t="s">
        <v>194</v>
      </c>
      <c r="B3" s="186" t="s">
        <v>12</v>
      </c>
      <c r="C3" s="186" t="s">
        <v>13</v>
      </c>
      <c r="D3" s="186" t="s">
        <v>14</v>
      </c>
      <c r="E3" s="186" t="s">
        <v>9</v>
      </c>
      <c r="F3" s="47"/>
    </row>
    <row r="4" spans="1:6" ht="10.5" customHeight="1">
      <c r="A4" s="203"/>
      <c r="B4" s="186"/>
      <c r="C4" s="186"/>
      <c r="D4" s="186"/>
      <c r="E4" s="186"/>
      <c r="F4" s="45"/>
    </row>
    <row r="5" spans="1:6" ht="15">
      <c r="A5" s="106" t="s">
        <v>9</v>
      </c>
      <c r="B5" s="140">
        <v>47.69085723240871</v>
      </c>
      <c r="C5" s="140">
        <v>9.93091991850807</v>
      </c>
      <c r="D5" s="141">
        <v>42.37821031186335</v>
      </c>
      <c r="E5" s="141">
        <v>100</v>
      </c>
      <c r="F5" s="43"/>
    </row>
    <row r="6" spans="1:6" ht="15">
      <c r="A6" s="91" t="s">
        <v>61</v>
      </c>
      <c r="B6" s="142">
        <v>48.42521153278558</v>
      </c>
      <c r="C6" s="142">
        <v>8.780834879228392</v>
      </c>
      <c r="D6" s="142">
        <v>42.79398022603987</v>
      </c>
      <c r="E6" s="143">
        <v>100</v>
      </c>
      <c r="F6" s="43"/>
    </row>
    <row r="7" spans="1:6" ht="15">
      <c r="A7" s="91" t="s">
        <v>56</v>
      </c>
      <c r="B7" s="142">
        <v>46.880717083250346</v>
      </c>
      <c r="C7" s="142">
        <v>9.976706790866356</v>
      </c>
      <c r="D7" s="142">
        <v>43.1425761258833</v>
      </c>
      <c r="E7" s="143">
        <v>100</v>
      </c>
      <c r="F7" s="43"/>
    </row>
    <row r="8" spans="1:6" ht="15">
      <c r="A8" s="91" t="s">
        <v>186</v>
      </c>
      <c r="B8" s="142">
        <v>31.8315108892605</v>
      </c>
      <c r="C8" s="142">
        <v>8.17256847961084</v>
      </c>
      <c r="D8" s="142">
        <v>59.99592063112866</v>
      </c>
      <c r="E8" s="143">
        <v>100</v>
      </c>
      <c r="F8" s="43"/>
    </row>
    <row r="9" spans="1:6" ht="15">
      <c r="A9" s="91" t="s">
        <v>187</v>
      </c>
      <c r="B9" s="142">
        <v>52.083539791826915</v>
      </c>
      <c r="C9" s="142">
        <v>17.881586419199618</v>
      </c>
      <c r="D9" s="142">
        <v>30.034873788973464</v>
      </c>
      <c r="E9" s="143">
        <v>100</v>
      </c>
      <c r="F9" s="43"/>
    </row>
    <row r="10" spans="1:6" ht="15">
      <c r="A10" s="91" t="s">
        <v>102</v>
      </c>
      <c r="B10" s="142">
        <v>76.99235029357833</v>
      </c>
      <c r="C10" s="142">
        <v>11.422326770268018</v>
      </c>
      <c r="D10" s="142">
        <v>11.585322936153661</v>
      </c>
      <c r="E10" s="143">
        <v>100</v>
      </c>
      <c r="F10" s="43"/>
    </row>
    <row r="11" spans="1:6" ht="4.5" customHeight="1">
      <c r="A11" s="91"/>
      <c r="B11" s="142"/>
      <c r="C11" s="142"/>
      <c r="D11" s="142"/>
      <c r="E11" s="91"/>
      <c r="F11" s="43"/>
    </row>
    <row r="12" spans="1:6" ht="15" customHeight="1">
      <c r="A12" s="201" t="s">
        <v>193</v>
      </c>
      <c r="B12" s="186" t="s">
        <v>12</v>
      </c>
      <c r="C12" s="186" t="s">
        <v>13</v>
      </c>
      <c r="D12" s="186" t="s">
        <v>14</v>
      </c>
      <c r="E12" s="186" t="s">
        <v>9</v>
      </c>
      <c r="F12" s="43"/>
    </row>
    <row r="13" spans="1:6" ht="15" customHeight="1">
      <c r="A13" s="201"/>
      <c r="B13" s="186"/>
      <c r="C13" s="186"/>
      <c r="D13" s="186"/>
      <c r="E13" s="186"/>
      <c r="F13" s="43"/>
    </row>
    <row r="14" spans="1:6" ht="15">
      <c r="A14" s="144" t="s">
        <v>9</v>
      </c>
      <c r="B14" s="145">
        <v>48.541697663717564</v>
      </c>
      <c r="C14" s="145">
        <v>10.413759645947136</v>
      </c>
      <c r="D14" s="145">
        <v>41.0445426903353</v>
      </c>
      <c r="E14" s="146">
        <v>100</v>
      </c>
      <c r="F14" s="43"/>
    </row>
    <row r="15" spans="1:6" ht="15">
      <c r="A15" s="91" t="s">
        <v>197</v>
      </c>
      <c r="B15" s="147">
        <v>48.97120090936756</v>
      </c>
      <c r="C15" s="147">
        <v>9.968374544011773</v>
      </c>
      <c r="D15" s="147">
        <v>41.06042454662067</v>
      </c>
      <c r="E15" s="148">
        <v>100</v>
      </c>
      <c r="F15" s="43"/>
    </row>
    <row r="16" spans="1:6" ht="15">
      <c r="A16" s="91" t="s">
        <v>3</v>
      </c>
      <c r="B16" s="148">
        <v>60.43907583165564</v>
      </c>
      <c r="C16" s="147">
        <v>2.535710861854089</v>
      </c>
      <c r="D16" s="148">
        <v>37.025213306490265</v>
      </c>
      <c r="E16" s="148">
        <v>100</v>
      </c>
      <c r="F16" s="43"/>
    </row>
    <row r="17" spans="1:6" ht="15">
      <c r="A17" s="91" t="s">
        <v>188</v>
      </c>
      <c r="B17" s="147">
        <v>42.040411060914465</v>
      </c>
      <c r="C17" s="147">
        <v>14.263019411209848</v>
      </c>
      <c r="D17" s="147">
        <v>43.69656952787569</v>
      </c>
      <c r="E17" s="148">
        <v>100</v>
      </c>
      <c r="F17" s="43"/>
    </row>
    <row r="18" spans="1:6" ht="15">
      <c r="A18" s="91" t="s">
        <v>189</v>
      </c>
      <c r="B18" s="147">
        <v>61.11180047152253</v>
      </c>
      <c r="C18" s="147">
        <v>12.701778925876209</v>
      </c>
      <c r="D18" s="147">
        <v>26.186420602601267</v>
      </c>
      <c r="E18" s="148">
        <v>100</v>
      </c>
      <c r="F18" s="43"/>
    </row>
    <row r="19" spans="1:6" ht="15">
      <c r="A19" s="91" t="s">
        <v>190</v>
      </c>
      <c r="B19" s="147">
        <v>36.22695363232365</v>
      </c>
      <c r="C19" s="147">
        <v>14.42595100701153</v>
      </c>
      <c r="D19" s="147">
        <v>49.3468813987971</v>
      </c>
      <c r="E19" s="148">
        <v>100</v>
      </c>
      <c r="F19" s="43"/>
    </row>
    <row r="20" spans="1:6" ht="15">
      <c r="A20" s="91" t="s">
        <v>195</v>
      </c>
      <c r="B20" s="147">
        <v>45.35134953597456</v>
      </c>
      <c r="C20" s="147">
        <v>11.650452830611126</v>
      </c>
      <c r="D20" s="147">
        <v>42.99819763341431</v>
      </c>
      <c r="E20" s="148">
        <v>100</v>
      </c>
      <c r="F20" s="43"/>
    </row>
    <row r="21" spans="1:6" ht="15">
      <c r="A21" s="91" t="s">
        <v>191</v>
      </c>
      <c r="B21" s="147">
        <v>50.7780024716324</v>
      </c>
      <c r="C21" s="147">
        <v>9.268621503201887</v>
      </c>
      <c r="D21" s="147">
        <v>39.95337602516571</v>
      </c>
      <c r="E21" s="148">
        <v>100</v>
      </c>
      <c r="F21" s="73"/>
    </row>
    <row r="22" spans="1:6" ht="15">
      <c r="A22" s="91" t="s">
        <v>192</v>
      </c>
      <c r="B22" s="147">
        <v>63.20327508919586</v>
      </c>
      <c r="C22" s="147">
        <v>12.039154697648888</v>
      </c>
      <c r="D22" s="147">
        <v>24.757570213155248</v>
      </c>
      <c r="E22" s="148">
        <v>100</v>
      </c>
      <c r="F22" s="46"/>
    </row>
    <row r="23" spans="1:6" ht="15">
      <c r="A23" s="91" t="s">
        <v>177</v>
      </c>
      <c r="B23" s="147">
        <v>34.528937834573995</v>
      </c>
      <c r="C23" s="147">
        <v>14.792451469872569</v>
      </c>
      <c r="D23" s="147">
        <v>50.67861069555343</v>
      </c>
      <c r="E23" s="148">
        <v>100</v>
      </c>
      <c r="F23" s="47"/>
    </row>
    <row r="27" spans="2:6" ht="15">
      <c r="B27" s="39"/>
      <c r="C27" s="39"/>
      <c r="D27" s="39"/>
      <c r="E27" s="39"/>
      <c r="F27" s="39"/>
    </row>
    <row r="29" spans="2:6" ht="15">
      <c r="B29" s="39"/>
      <c r="C29" s="39"/>
      <c r="D29" s="39"/>
      <c r="E29" s="39"/>
      <c r="F29" s="39"/>
    </row>
    <row r="30" spans="2:6" ht="15">
      <c r="B30" s="39"/>
      <c r="C30" s="39"/>
      <c r="D30" s="39"/>
      <c r="E30" s="39"/>
      <c r="F30" s="39"/>
    </row>
    <row r="31" spans="2:6" ht="15">
      <c r="B31" s="39"/>
      <c r="C31" s="39"/>
      <c r="D31" s="39"/>
      <c r="E31" s="39"/>
      <c r="F31" s="39"/>
    </row>
    <row r="32" spans="3:6" ht="15">
      <c r="C32" s="39"/>
      <c r="D32" s="39"/>
      <c r="E32" s="39"/>
      <c r="F32" s="39"/>
    </row>
    <row r="33" spans="2:6" ht="15">
      <c r="B33" s="39"/>
      <c r="C33" s="39"/>
      <c r="D33" s="39"/>
      <c r="E33" s="39"/>
      <c r="F33" s="39"/>
    </row>
    <row r="34" spans="2:6" ht="15">
      <c r="B34" s="39"/>
      <c r="C34" s="39"/>
      <c r="D34" s="39"/>
      <c r="E34" s="39"/>
      <c r="F34" s="39"/>
    </row>
    <row r="35" spans="2:6" ht="15">
      <c r="B35" s="39"/>
      <c r="C35" s="39"/>
      <c r="D35" s="39"/>
      <c r="E35" s="39"/>
      <c r="F35" s="39"/>
    </row>
    <row r="36" spans="2:6" ht="15">
      <c r="B36" s="39"/>
      <c r="C36" s="39"/>
      <c r="D36" s="39"/>
      <c r="E36" s="39"/>
      <c r="F36" s="39"/>
    </row>
    <row r="37" spans="2:6" ht="15">
      <c r="B37" s="39"/>
      <c r="C37" s="39"/>
      <c r="D37" s="39"/>
      <c r="E37" s="39"/>
      <c r="F37" s="39"/>
    </row>
    <row r="38" spans="2:6" ht="15">
      <c r="B38" s="39"/>
      <c r="C38" s="39"/>
      <c r="D38" s="39"/>
      <c r="E38" s="39"/>
      <c r="F38" s="39"/>
    </row>
    <row r="39" spans="2:6" ht="15">
      <c r="B39" s="39"/>
      <c r="C39" s="39"/>
      <c r="D39" s="39"/>
      <c r="E39" s="39"/>
      <c r="F39" s="39"/>
    </row>
    <row r="40" spans="2:6" ht="15">
      <c r="B40" s="39"/>
      <c r="C40" s="39"/>
      <c r="D40" s="39"/>
      <c r="E40" s="39"/>
      <c r="F40" s="39"/>
    </row>
    <row r="41" spans="2:6" ht="15">
      <c r="B41" s="39"/>
      <c r="C41" s="39"/>
      <c r="D41" s="39"/>
      <c r="E41" s="39"/>
      <c r="F41" s="39"/>
    </row>
    <row r="42" spans="2:6" ht="15">
      <c r="B42" s="39"/>
      <c r="C42" s="39"/>
      <c r="D42" s="39"/>
      <c r="F42" s="39"/>
    </row>
    <row r="43" spans="2:6" ht="15">
      <c r="B43" s="39"/>
      <c r="C43" s="39"/>
      <c r="E43" s="39"/>
      <c r="F43" s="39"/>
    </row>
    <row r="44" spans="2:6" ht="15">
      <c r="B44" s="39"/>
      <c r="C44" s="39"/>
      <c r="D44" s="39"/>
      <c r="E44" s="39"/>
      <c r="F44" s="39"/>
    </row>
    <row r="45" spans="2:6" ht="15">
      <c r="B45" s="39"/>
      <c r="C45" s="39"/>
      <c r="D45" s="39"/>
      <c r="E45" s="39"/>
      <c r="F45" s="39"/>
    </row>
    <row r="46" spans="2:6" ht="15">
      <c r="B46" s="39"/>
      <c r="C46" s="39"/>
      <c r="D46" s="39"/>
      <c r="E46" s="39"/>
      <c r="F46" s="39"/>
    </row>
    <row r="47" spans="2:6" ht="15">
      <c r="B47" s="39"/>
      <c r="C47" s="39"/>
      <c r="D47" s="39"/>
      <c r="E47" s="39"/>
      <c r="F47" s="39"/>
    </row>
    <row r="48" spans="2:6" ht="15">
      <c r="B48" s="39"/>
      <c r="C48" s="39"/>
      <c r="D48" s="39"/>
      <c r="E48" s="39"/>
      <c r="F48" s="39"/>
    </row>
    <row r="49" spans="3:6" ht="15">
      <c r="C49" s="39"/>
      <c r="D49" s="39"/>
      <c r="E49" s="39"/>
      <c r="F49" s="39"/>
    </row>
    <row r="51" spans="2:6" ht="15">
      <c r="B51" s="39"/>
      <c r="C51" s="39"/>
      <c r="D51" s="39"/>
      <c r="E51" s="39"/>
      <c r="F51" s="39"/>
    </row>
    <row r="52" spans="3:6" ht="15">
      <c r="C52" s="39"/>
      <c r="D52" s="39"/>
      <c r="F52" s="39"/>
    </row>
  </sheetData>
  <sheetProtection/>
  <mergeCells count="11">
    <mergeCell ref="A1:E1"/>
    <mergeCell ref="A3:A4"/>
    <mergeCell ref="B3:B4"/>
    <mergeCell ref="C3:C4"/>
    <mergeCell ref="D3:D4"/>
    <mergeCell ref="E3:E4"/>
    <mergeCell ref="B12:B13"/>
    <mergeCell ref="C12:C13"/>
    <mergeCell ref="D12:D13"/>
    <mergeCell ref="E12:E13"/>
    <mergeCell ref="A12:A13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zoomScaleSheetLayoutView="100" zoomScalePageLayoutView="0" workbookViewId="0" topLeftCell="A1">
      <selection activeCell="A13" sqref="A13:J22"/>
    </sheetView>
  </sheetViews>
  <sheetFormatPr defaultColWidth="11.421875" defaultRowHeight="15"/>
  <cols>
    <col min="1" max="1" width="25.57421875" style="10" customWidth="1"/>
    <col min="2" max="6" width="10.28125" style="10" customWidth="1"/>
    <col min="7" max="7" width="13.28125" style="10" customWidth="1"/>
    <col min="8" max="8" width="15.140625" style="10" customWidth="1"/>
    <col min="9" max="9" width="11.00390625" style="10" customWidth="1"/>
    <col min="10" max="10" width="10.8515625" style="10" customWidth="1"/>
    <col min="11" max="16384" width="11.421875" style="10" customWidth="1"/>
  </cols>
  <sheetData>
    <row r="1" ht="15.75">
      <c r="A1" s="31" t="s">
        <v>212</v>
      </c>
    </row>
    <row r="2" spans="1:8" ht="15">
      <c r="A2" s="207"/>
      <c r="B2" s="204" t="s">
        <v>9</v>
      </c>
      <c r="C2" s="192" t="s">
        <v>53</v>
      </c>
      <c r="D2" s="192"/>
      <c r="E2" s="192" t="s">
        <v>200</v>
      </c>
      <c r="F2" s="192"/>
      <c r="G2" s="205" t="s">
        <v>179</v>
      </c>
      <c r="H2" s="205" t="s">
        <v>171</v>
      </c>
    </row>
    <row r="3" spans="1:8" ht="15" customHeight="1">
      <c r="A3" s="207"/>
      <c r="B3" s="204"/>
      <c r="C3" s="204" t="s">
        <v>34</v>
      </c>
      <c r="D3" s="204" t="s">
        <v>35</v>
      </c>
      <c r="E3" s="204" t="s">
        <v>37</v>
      </c>
      <c r="F3" s="204" t="s">
        <v>36</v>
      </c>
      <c r="G3" s="205"/>
      <c r="H3" s="205"/>
    </row>
    <row r="4" spans="1:8" ht="18" customHeight="1">
      <c r="A4" s="207"/>
      <c r="B4" s="204"/>
      <c r="C4" s="204"/>
      <c r="D4" s="204"/>
      <c r="E4" s="204"/>
      <c r="F4" s="204"/>
      <c r="G4" s="205"/>
      <c r="H4" s="205"/>
    </row>
    <row r="5" spans="1:8" ht="15">
      <c r="A5" s="115" t="s">
        <v>15</v>
      </c>
      <c r="B5" s="78">
        <v>3803942</v>
      </c>
      <c r="C5" s="78">
        <v>2059803</v>
      </c>
      <c r="D5" s="78">
        <v>1744139</v>
      </c>
      <c r="E5" s="78">
        <v>1349161</v>
      </c>
      <c r="F5" s="78">
        <v>2454781</v>
      </c>
      <c r="G5" s="78">
        <v>1372143</v>
      </c>
      <c r="H5" s="78">
        <v>2431800</v>
      </c>
    </row>
    <row r="6" spans="1:8" ht="15">
      <c r="A6" s="115" t="s">
        <v>59</v>
      </c>
      <c r="B6" s="78">
        <v>2663932</v>
      </c>
      <c r="C6" s="78">
        <v>1445509</v>
      </c>
      <c r="D6" s="78">
        <v>1218423</v>
      </c>
      <c r="E6" s="78">
        <v>824702</v>
      </c>
      <c r="F6" s="78">
        <v>1839230</v>
      </c>
      <c r="G6" s="78">
        <v>1059377</v>
      </c>
      <c r="H6" s="78">
        <v>1604555</v>
      </c>
    </row>
    <row r="7" spans="1:8" ht="15">
      <c r="A7" s="115" t="s">
        <v>60</v>
      </c>
      <c r="B7" s="78">
        <v>63583</v>
      </c>
      <c r="C7" s="78">
        <v>34402</v>
      </c>
      <c r="D7" s="78">
        <v>29181</v>
      </c>
      <c r="E7" s="78">
        <v>29506</v>
      </c>
      <c r="F7" s="78">
        <v>34077</v>
      </c>
      <c r="G7" s="78">
        <v>17094</v>
      </c>
      <c r="H7" s="78">
        <v>46489</v>
      </c>
    </row>
    <row r="8" spans="1:8" ht="15">
      <c r="A8" s="115" t="s">
        <v>85</v>
      </c>
      <c r="B8" s="78">
        <v>965238</v>
      </c>
      <c r="C8" s="78">
        <v>547877</v>
      </c>
      <c r="D8" s="78">
        <v>417361</v>
      </c>
      <c r="E8" s="78">
        <v>449310</v>
      </c>
      <c r="F8" s="78">
        <v>515929</v>
      </c>
      <c r="G8" s="78">
        <v>280459</v>
      </c>
      <c r="H8" s="78">
        <v>684780</v>
      </c>
    </row>
    <row r="9" spans="1:10" ht="15">
      <c r="A9" s="115" t="s">
        <v>86</v>
      </c>
      <c r="B9" s="78">
        <v>7125</v>
      </c>
      <c r="C9" s="78">
        <v>5597</v>
      </c>
      <c r="D9" s="78">
        <v>1528</v>
      </c>
      <c r="E9" s="78">
        <v>5594</v>
      </c>
      <c r="F9" s="78">
        <v>1532</v>
      </c>
      <c r="G9" s="78">
        <v>622</v>
      </c>
      <c r="H9" s="78">
        <v>6503</v>
      </c>
      <c r="J9" s="30"/>
    </row>
    <row r="10" spans="1:10" ht="15">
      <c r="A10" s="115" t="s">
        <v>87</v>
      </c>
      <c r="B10" s="78">
        <v>104063</v>
      </c>
      <c r="C10" s="78">
        <v>26417</v>
      </c>
      <c r="D10" s="78">
        <v>77646</v>
      </c>
      <c r="E10" s="78">
        <v>40049</v>
      </c>
      <c r="F10" s="78">
        <v>64014</v>
      </c>
      <c r="G10" s="78">
        <v>14590</v>
      </c>
      <c r="H10" s="78">
        <v>89473</v>
      </c>
      <c r="J10" s="52"/>
    </row>
    <row r="11" spans="1:8" ht="6.75" customHeight="1">
      <c r="A11" s="12"/>
      <c r="B11" s="12"/>
      <c r="C11" s="12"/>
      <c r="D11" s="12"/>
      <c r="E11" s="12"/>
      <c r="F11" s="12"/>
      <c r="G11" s="12"/>
      <c r="H11" s="12"/>
    </row>
    <row r="12" spans="1:10" ht="15.75">
      <c r="A12" s="6" t="s">
        <v>213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5">
      <c r="A13" s="206"/>
      <c r="B13" s="191" t="s">
        <v>55</v>
      </c>
      <c r="C13" s="191"/>
      <c r="D13" s="191"/>
      <c r="E13" s="191" t="s">
        <v>37</v>
      </c>
      <c r="F13" s="191"/>
      <c r="G13" s="191"/>
      <c r="H13" s="191" t="s">
        <v>36</v>
      </c>
      <c r="I13" s="191"/>
      <c r="J13" s="191"/>
    </row>
    <row r="14" spans="1:10" ht="15">
      <c r="A14" s="206"/>
      <c r="B14" s="149" t="s">
        <v>9</v>
      </c>
      <c r="C14" s="149" t="s">
        <v>34</v>
      </c>
      <c r="D14" s="149" t="s">
        <v>35</v>
      </c>
      <c r="E14" s="149" t="s">
        <v>9</v>
      </c>
      <c r="F14" s="149" t="s">
        <v>34</v>
      </c>
      <c r="G14" s="149" t="s">
        <v>35</v>
      </c>
      <c r="H14" s="149" t="s">
        <v>9</v>
      </c>
      <c r="I14" s="149" t="s">
        <v>34</v>
      </c>
      <c r="J14" s="149" t="s">
        <v>35</v>
      </c>
    </row>
    <row r="15" spans="1:12" ht="15.75" customHeight="1">
      <c r="A15" s="91" t="s">
        <v>15</v>
      </c>
      <c r="B15" s="78">
        <v>3803942</v>
      </c>
      <c r="C15" s="78">
        <v>2059803</v>
      </c>
      <c r="D15" s="78">
        <v>1744139</v>
      </c>
      <c r="E15" s="78">
        <v>1349161</v>
      </c>
      <c r="F15" s="78">
        <v>748293</v>
      </c>
      <c r="G15" s="78">
        <v>600868</v>
      </c>
      <c r="H15" s="78">
        <v>2454781</v>
      </c>
      <c r="I15" s="78">
        <v>1311510</v>
      </c>
      <c r="J15" s="78">
        <v>1143271</v>
      </c>
      <c r="L15" s="52"/>
    </row>
    <row r="16" spans="1:10" ht="15">
      <c r="A16" s="91" t="s">
        <v>81</v>
      </c>
      <c r="B16" s="78">
        <v>915971</v>
      </c>
      <c r="C16" s="78">
        <v>404668</v>
      </c>
      <c r="D16" s="78">
        <v>511303</v>
      </c>
      <c r="E16" s="78">
        <v>207369</v>
      </c>
      <c r="F16" s="78">
        <v>101009</v>
      </c>
      <c r="G16" s="78">
        <v>106360</v>
      </c>
      <c r="H16" s="78">
        <v>708602</v>
      </c>
      <c r="I16" s="78">
        <v>303659</v>
      </c>
      <c r="J16" s="78">
        <v>404943</v>
      </c>
    </row>
    <row r="17" spans="1:10" ht="15">
      <c r="A17" s="91" t="s">
        <v>82</v>
      </c>
      <c r="B17" s="78">
        <v>512519</v>
      </c>
      <c r="C17" s="78">
        <v>246012</v>
      </c>
      <c r="D17" s="78">
        <v>266507</v>
      </c>
      <c r="E17" s="78">
        <v>104230</v>
      </c>
      <c r="F17" s="78">
        <v>50933</v>
      </c>
      <c r="G17" s="78">
        <v>53296</v>
      </c>
      <c r="H17" s="78">
        <v>408290</v>
      </c>
      <c r="I17" s="78">
        <v>195079</v>
      </c>
      <c r="J17" s="78">
        <v>213211</v>
      </c>
    </row>
    <row r="18" spans="1:10" ht="15">
      <c r="A18" s="91" t="s">
        <v>79</v>
      </c>
      <c r="B18" s="78">
        <v>1142709</v>
      </c>
      <c r="C18" s="78">
        <v>615763</v>
      </c>
      <c r="D18" s="78">
        <v>526946</v>
      </c>
      <c r="E18" s="78">
        <v>312072</v>
      </c>
      <c r="F18" s="78">
        <v>169259</v>
      </c>
      <c r="G18" s="78">
        <v>142813</v>
      </c>
      <c r="H18" s="78">
        <v>830637</v>
      </c>
      <c r="I18" s="78">
        <v>446504</v>
      </c>
      <c r="J18" s="78">
        <v>384133</v>
      </c>
    </row>
    <row r="19" spans="1:10" ht="15">
      <c r="A19" s="91" t="s">
        <v>76</v>
      </c>
      <c r="B19" s="78">
        <v>554833</v>
      </c>
      <c r="C19" s="78">
        <v>355420</v>
      </c>
      <c r="D19" s="78">
        <v>199413</v>
      </c>
      <c r="E19" s="78">
        <v>287248</v>
      </c>
      <c r="F19" s="78">
        <v>167210</v>
      </c>
      <c r="G19" s="78">
        <v>120037</v>
      </c>
      <c r="H19" s="78">
        <v>267586</v>
      </c>
      <c r="I19" s="78">
        <v>188210</v>
      </c>
      <c r="J19" s="78">
        <v>79376</v>
      </c>
    </row>
    <row r="20" spans="1:10" ht="15">
      <c r="A20" s="91" t="s">
        <v>80</v>
      </c>
      <c r="B20" s="78">
        <v>434824</v>
      </c>
      <c r="C20" s="78">
        <v>277785</v>
      </c>
      <c r="D20" s="78">
        <v>157038</v>
      </c>
      <c r="E20" s="78">
        <v>263715</v>
      </c>
      <c r="F20" s="78">
        <v>153973</v>
      </c>
      <c r="G20" s="78">
        <v>109742</v>
      </c>
      <c r="H20" s="78">
        <v>171109</v>
      </c>
      <c r="I20" s="78">
        <v>123813</v>
      </c>
      <c r="J20" s="78">
        <v>47296</v>
      </c>
    </row>
    <row r="21" spans="1:10" ht="15">
      <c r="A21" s="91" t="s">
        <v>77</v>
      </c>
      <c r="B21" s="78">
        <v>194521</v>
      </c>
      <c r="C21" s="78">
        <v>119751</v>
      </c>
      <c r="D21" s="78">
        <v>74770</v>
      </c>
      <c r="E21" s="78">
        <v>136716</v>
      </c>
      <c r="F21" s="78">
        <v>75882</v>
      </c>
      <c r="G21" s="78">
        <v>60834</v>
      </c>
      <c r="H21" s="78">
        <v>57805</v>
      </c>
      <c r="I21" s="78">
        <v>43868</v>
      </c>
      <c r="J21" s="78">
        <v>13936</v>
      </c>
    </row>
    <row r="22" spans="1:10" ht="15">
      <c r="A22" s="91" t="s">
        <v>78</v>
      </c>
      <c r="B22" s="78">
        <v>48565</v>
      </c>
      <c r="C22" s="78">
        <v>40403</v>
      </c>
      <c r="D22" s="78">
        <v>8161</v>
      </c>
      <c r="E22" s="78">
        <v>37811</v>
      </c>
      <c r="F22" s="78">
        <v>30026</v>
      </c>
      <c r="G22" s="78">
        <v>7786</v>
      </c>
      <c r="H22" s="78">
        <v>10753</v>
      </c>
      <c r="I22" s="78">
        <v>10378</v>
      </c>
      <c r="J22" s="78">
        <v>375</v>
      </c>
    </row>
    <row r="27" spans="2:10" ht="12.75">
      <c r="B27" s="30"/>
      <c r="C27" s="30"/>
      <c r="D27" s="30"/>
      <c r="E27" s="30"/>
      <c r="G27" s="30"/>
      <c r="H27" s="30"/>
      <c r="I27" s="30"/>
      <c r="J27" s="30"/>
    </row>
    <row r="28" spans="2:10" ht="12.75">
      <c r="B28" s="30"/>
      <c r="C28" s="30"/>
      <c r="D28" s="30"/>
      <c r="E28" s="30"/>
      <c r="F28" s="30"/>
      <c r="G28" s="30"/>
      <c r="H28" s="30"/>
      <c r="I28" s="30"/>
      <c r="J28" s="30"/>
    </row>
    <row r="29" spans="2:10" ht="12.75">
      <c r="B29" s="30"/>
      <c r="C29" s="30"/>
      <c r="D29" s="30"/>
      <c r="E29" s="30"/>
      <c r="F29" s="30"/>
      <c r="G29" s="30"/>
      <c r="H29" s="30"/>
      <c r="I29" s="30"/>
      <c r="J29" s="30"/>
    </row>
    <row r="30" spans="2:10" ht="12.75">
      <c r="B30" s="30"/>
      <c r="C30" s="30"/>
      <c r="D30" s="30"/>
      <c r="E30" s="30"/>
      <c r="F30" s="30"/>
      <c r="G30" s="30"/>
      <c r="H30" s="30"/>
      <c r="I30" s="30"/>
      <c r="J30" s="30"/>
    </row>
    <row r="31" spans="3:10" ht="12.75">
      <c r="C31" s="30"/>
      <c r="D31" s="30"/>
      <c r="E31" s="30"/>
      <c r="F31" s="30"/>
      <c r="G31" s="30"/>
      <c r="H31" s="30"/>
      <c r="I31" s="30"/>
      <c r="J31" s="30"/>
    </row>
    <row r="32" spans="3:11" ht="12.75">
      <c r="C32" s="30"/>
      <c r="D32" s="30"/>
      <c r="E32" s="30"/>
      <c r="F32" s="30"/>
      <c r="G32" s="30"/>
      <c r="H32" s="30"/>
      <c r="I32" s="30"/>
      <c r="J32" s="30"/>
      <c r="K32" s="30"/>
    </row>
    <row r="33" spans="10:11" ht="12.75">
      <c r="J33" s="30"/>
      <c r="K33" s="30"/>
    </row>
    <row r="34" spans="3:11" ht="12.75">
      <c r="C34" s="30"/>
      <c r="D34" s="30"/>
      <c r="E34" s="30"/>
      <c r="F34" s="30"/>
      <c r="G34" s="30"/>
      <c r="H34" s="30"/>
      <c r="I34" s="30"/>
      <c r="J34" s="30"/>
      <c r="K34" s="30"/>
    </row>
    <row r="36" spans="6:11" ht="12.75">
      <c r="F36" s="30"/>
      <c r="G36" s="30"/>
      <c r="H36" s="30"/>
      <c r="I36" s="30"/>
      <c r="J36" s="30"/>
      <c r="K36" s="30"/>
    </row>
    <row r="39" spans="6:7" ht="12.75">
      <c r="F39" s="30"/>
      <c r="G39" s="30"/>
    </row>
    <row r="40" spans="6:7" ht="12.75">
      <c r="F40" s="30"/>
      <c r="G40" s="30"/>
    </row>
    <row r="41" ht="12.75">
      <c r="F41" s="30"/>
    </row>
    <row r="42" spans="6:7" ht="12.75">
      <c r="F42" s="30"/>
      <c r="G42" s="30"/>
    </row>
    <row r="43" ht="12.75">
      <c r="F43" s="30"/>
    </row>
    <row r="44" ht="12.75">
      <c r="F44" s="30"/>
    </row>
    <row r="45" ht="12.75">
      <c r="F45" s="30"/>
    </row>
    <row r="46" ht="12.75">
      <c r="F46" s="30"/>
    </row>
    <row r="47" ht="12.75">
      <c r="F47" s="30"/>
    </row>
    <row r="49" ht="12.75">
      <c r="F49" s="30"/>
    </row>
  </sheetData>
  <sheetProtection/>
  <mergeCells count="14">
    <mergeCell ref="B2:B4"/>
    <mergeCell ref="C3:C4"/>
    <mergeCell ref="D3:D4"/>
    <mergeCell ref="E3:E4"/>
    <mergeCell ref="F3:F4"/>
    <mergeCell ref="G2:G4"/>
    <mergeCell ref="H2:H4"/>
    <mergeCell ref="A13:A14"/>
    <mergeCell ref="C2:D2"/>
    <mergeCell ref="E2:F2"/>
    <mergeCell ref="B13:D13"/>
    <mergeCell ref="E13:G13"/>
    <mergeCell ref="H13:J13"/>
    <mergeCell ref="A2:A4"/>
  </mergeCells>
  <printOptions/>
  <pageMargins left="0.75" right="0.75" top="1" bottom="1" header="0.5" footer="0.5"/>
  <pageSetup horizontalDpi="600" verticalDpi="600" orientation="landscape" paperSize="9" scale="76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00" zoomScalePageLayoutView="0" workbookViewId="0" topLeftCell="A1">
      <selection activeCell="A2" sqref="A2:I11"/>
    </sheetView>
  </sheetViews>
  <sheetFormatPr defaultColWidth="9.140625" defaultRowHeight="15"/>
  <cols>
    <col min="1" max="1" width="19.7109375" style="54" customWidth="1"/>
    <col min="2" max="2" width="9.421875" style="54" customWidth="1"/>
    <col min="3" max="7" width="10.8515625" style="54" customWidth="1"/>
    <col min="8" max="8" width="13.7109375" style="54" bestFit="1" customWidth="1"/>
    <col min="9" max="9" width="17.28125" style="54" customWidth="1"/>
    <col min="10" max="16384" width="9.140625" style="54" customWidth="1"/>
  </cols>
  <sheetData>
    <row r="1" spans="1:9" ht="15.75">
      <c r="A1" s="25" t="s">
        <v>214</v>
      </c>
      <c r="B1" s="10"/>
      <c r="C1" s="10"/>
      <c r="D1" s="10"/>
      <c r="E1" s="10"/>
      <c r="F1" s="10"/>
      <c r="G1" s="10"/>
      <c r="H1" s="10"/>
      <c r="I1" s="10"/>
    </row>
    <row r="2" spans="1:9" ht="15" customHeight="1">
      <c r="A2" s="209"/>
      <c r="B2" s="210" t="s">
        <v>173</v>
      </c>
      <c r="C2" s="204" t="s">
        <v>9</v>
      </c>
      <c r="D2" s="150" t="s">
        <v>53</v>
      </c>
      <c r="E2" s="150"/>
      <c r="F2" s="150" t="s">
        <v>200</v>
      </c>
      <c r="G2" s="150"/>
      <c r="H2" s="205" t="s">
        <v>179</v>
      </c>
      <c r="I2" s="205" t="s">
        <v>171</v>
      </c>
    </row>
    <row r="3" spans="1:9" ht="15" customHeight="1">
      <c r="A3" s="209"/>
      <c r="B3" s="210"/>
      <c r="C3" s="204"/>
      <c r="D3" s="204" t="s">
        <v>34</v>
      </c>
      <c r="E3" s="204" t="s">
        <v>35</v>
      </c>
      <c r="F3" s="204" t="s">
        <v>37</v>
      </c>
      <c r="G3" s="204" t="s">
        <v>36</v>
      </c>
      <c r="H3" s="205"/>
      <c r="I3" s="205"/>
    </row>
    <row r="4" spans="1:9" ht="15">
      <c r="A4" s="209"/>
      <c r="B4" s="210"/>
      <c r="C4" s="204"/>
      <c r="D4" s="204"/>
      <c r="E4" s="204"/>
      <c r="F4" s="204"/>
      <c r="G4" s="204"/>
      <c r="H4" s="205"/>
      <c r="I4" s="205"/>
    </row>
    <row r="5" spans="1:13" ht="15.75" customHeight="1">
      <c r="A5" s="211" t="s">
        <v>185</v>
      </c>
      <c r="B5" s="212"/>
      <c r="C5" s="78">
        <v>3408484</v>
      </c>
      <c r="D5" s="78">
        <v>1662728</v>
      </c>
      <c r="E5" s="78">
        <v>1745756</v>
      </c>
      <c r="F5" s="78">
        <v>1156366</v>
      </c>
      <c r="G5" s="78">
        <v>2252118</v>
      </c>
      <c r="H5" s="78">
        <v>958773</v>
      </c>
      <c r="I5" s="78">
        <v>2449711</v>
      </c>
      <c r="K5" s="53"/>
      <c r="M5" s="9"/>
    </row>
    <row r="6" spans="1:14" ht="15">
      <c r="A6" s="208" t="s">
        <v>12</v>
      </c>
      <c r="B6" s="151" t="s">
        <v>92</v>
      </c>
      <c r="C6" s="78">
        <v>797886</v>
      </c>
      <c r="D6" s="78">
        <v>419519</v>
      </c>
      <c r="E6" s="78">
        <v>378366</v>
      </c>
      <c r="F6" s="78">
        <v>257030</v>
      </c>
      <c r="G6" s="78">
        <v>540856</v>
      </c>
      <c r="H6" s="78">
        <v>225489</v>
      </c>
      <c r="I6" s="78">
        <v>572396</v>
      </c>
      <c r="K6" s="53"/>
      <c r="L6" s="9"/>
      <c r="N6" s="9"/>
    </row>
    <row r="7" spans="1:12" ht="15">
      <c r="A7" s="208"/>
      <c r="B7" s="151" t="s">
        <v>174</v>
      </c>
      <c r="C7" s="78">
        <v>1461123</v>
      </c>
      <c r="D7" s="78">
        <v>782050</v>
      </c>
      <c r="E7" s="78">
        <v>679073</v>
      </c>
      <c r="F7" s="78">
        <v>532272</v>
      </c>
      <c r="G7" s="78">
        <v>928850</v>
      </c>
      <c r="H7" s="78">
        <v>399027</v>
      </c>
      <c r="I7" s="78">
        <v>1062095</v>
      </c>
      <c r="K7" s="53"/>
      <c r="L7" s="9"/>
    </row>
    <row r="8" spans="1:9" ht="15">
      <c r="A8" s="208" t="s">
        <v>13</v>
      </c>
      <c r="B8" s="151" t="s">
        <v>92</v>
      </c>
      <c r="C8" s="78">
        <v>222202</v>
      </c>
      <c r="D8" s="78">
        <v>99736</v>
      </c>
      <c r="E8" s="78">
        <v>122466</v>
      </c>
      <c r="F8" s="78">
        <v>63571</v>
      </c>
      <c r="G8" s="78">
        <v>158630</v>
      </c>
      <c r="H8" s="78">
        <v>94062</v>
      </c>
      <c r="I8" s="78">
        <v>128140</v>
      </c>
    </row>
    <row r="9" spans="1:11" ht="15">
      <c r="A9" s="208"/>
      <c r="B9" s="151" t="s">
        <v>174</v>
      </c>
      <c r="C9" s="78">
        <v>375234</v>
      </c>
      <c r="D9" s="78">
        <v>165155</v>
      </c>
      <c r="E9" s="78">
        <v>210079</v>
      </c>
      <c r="F9" s="78">
        <v>126295</v>
      </c>
      <c r="G9" s="78">
        <v>248939</v>
      </c>
      <c r="H9" s="78">
        <v>164043</v>
      </c>
      <c r="I9" s="78">
        <v>211191</v>
      </c>
      <c r="K9" s="53"/>
    </row>
    <row r="10" spans="1:9" ht="15">
      <c r="A10" s="208" t="s">
        <v>63</v>
      </c>
      <c r="B10" s="151" t="s">
        <v>92</v>
      </c>
      <c r="C10" s="78">
        <v>1314946</v>
      </c>
      <c r="D10" s="78">
        <v>636517</v>
      </c>
      <c r="E10" s="78">
        <v>678429</v>
      </c>
      <c r="F10" s="78">
        <v>433464</v>
      </c>
      <c r="G10" s="78">
        <v>881482</v>
      </c>
      <c r="H10" s="78">
        <v>254211</v>
      </c>
      <c r="I10" s="78">
        <v>1060735</v>
      </c>
    </row>
    <row r="11" spans="1:9" ht="15">
      <c r="A11" s="208"/>
      <c r="B11" s="151" t="s">
        <v>174</v>
      </c>
      <c r="C11" s="78">
        <v>1572127</v>
      </c>
      <c r="D11" s="78">
        <v>715523</v>
      </c>
      <c r="E11" s="78">
        <v>856604</v>
      </c>
      <c r="F11" s="78">
        <v>497799</v>
      </c>
      <c r="G11" s="78">
        <v>1074328</v>
      </c>
      <c r="H11" s="78">
        <v>395703</v>
      </c>
      <c r="I11" s="78">
        <v>1176425</v>
      </c>
    </row>
    <row r="12" spans="1:9" ht="6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5" ht="15">
      <c r="F15" s="48"/>
    </row>
    <row r="16" ht="15">
      <c r="C16" s="48"/>
    </row>
    <row r="18" ht="15">
      <c r="C18" s="48"/>
    </row>
    <row r="25" ht="15">
      <c r="E25" s="22"/>
    </row>
    <row r="26" spans="2:8" ht="15">
      <c r="B26" s="53"/>
      <c r="C26" s="53"/>
      <c r="D26" s="53"/>
      <c r="E26" s="53"/>
      <c r="F26" s="53"/>
      <c r="G26" s="53"/>
      <c r="H26" s="53"/>
    </row>
    <row r="27" spans="2:8" ht="15">
      <c r="B27" s="53"/>
      <c r="C27" s="53"/>
      <c r="D27" s="53"/>
      <c r="E27" s="53"/>
      <c r="F27" s="53"/>
      <c r="G27" s="53"/>
      <c r="H27" s="53"/>
    </row>
    <row r="28" spans="2:10" ht="15">
      <c r="B28" s="53"/>
      <c r="C28" s="53"/>
      <c r="D28" s="53"/>
      <c r="E28" s="53"/>
      <c r="F28" s="53"/>
      <c r="G28" s="53"/>
      <c r="H28" s="53"/>
      <c r="J28" s="53"/>
    </row>
    <row r="29" spans="2:10" ht="15">
      <c r="B29" s="53"/>
      <c r="C29" s="53"/>
      <c r="D29" s="53"/>
      <c r="E29" s="53"/>
      <c r="F29" s="53"/>
      <c r="G29" s="53"/>
      <c r="H29" s="53"/>
      <c r="J29" s="53"/>
    </row>
    <row r="30" spans="2:10" ht="15">
      <c r="B30" s="53"/>
      <c r="C30" s="53"/>
      <c r="D30" s="53"/>
      <c r="E30" s="53"/>
      <c r="F30" s="53"/>
      <c r="G30" s="53"/>
      <c r="H30" s="53"/>
      <c r="J30" s="53"/>
    </row>
    <row r="32" ht="15">
      <c r="J32" s="53"/>
    </row>
    <row r="35" ht="15">
      <c r="K35" s="53"/>
    </row>
    <row r="36" spans="2:11" ht="15">
      <c r="B36" s="53"/>
      <c r="C36" s="53"/>
      <c r="D36" s="53"/>
      <c r="E36" s="53"/>
      <c r="F36" s="53"/>
      <c r="G36" s="53"/>
      <c r="H36" s="53"/>
      <c r="K36" s="53"/>
    </row>
    <row r="37" spans="2:11" ht="15">
      <c r="B37" s="53"/>
      <c r="C37" s="53"/>
      <c r="D37" s="53"/>
      <c r="E37" s="53"/>
      <c r="F37" s="53"/>
      <c r="G37" s="53"/>
      <c r="H37" s="53"/>
      <c r="K37" s="53"/>
    </row>
    <row r="38" spans="2:11" ht="15">
      <c r="B38" s="53"/>
      <c r="C38" s="53"/>
      <c r="D38" s="53"/>
      <c r="E38" s="53"/>
      <c r="F38" s="53"/>
      <c r="G38" s="53"/>
      <c r="H38" s="53"/>
      <c r="K38" s="53"/>
    </row>
    <row r="40" spans="2:11" ht="15">
      <c r="B40" s="53"/>
      <c r="C40" s="53"/>
      <c r="D40" s="53"/>
      <c r="E40" s="53"/>
      <c r="F40" s="53"/>
      <c r="G40" s="53"/>
      <c r="H40" s="53"/>
      <c r="K40" s="53"/>
    </row>
  </sheetData>
  <sheetProtection/>
  <mergeCells count="13">
    <mergeCell ref="E3:E4"/>
    <mergeCell ref="F3:F4"/>
    <mergeCell ref="G3:G4"/>
    <mergeCell ref="A5:B5"/>
    <mergeCell ref="H2:H4"/>
    <mergeCell ref="I2:I4"/>
    <mergeCell ref="D3:D4"/>
    <mergeCell ref="A6:A7"/>
    <mergeCell ref="A8:A9"/>
    <mergeCell ref="A10:A11"/>
    <mergeCell ref="A2:A4"/>
    <mergeCell ref="B2:B4"/>
    <mergeCell ref="C2:C4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A2" sqref="A2:H9"/>
    </sheetView>
  </sheetViews>
  <sheetFormatPr defaultColWidth="9.140625" defaultRowHeight="15"/>
  <cols>
    <col min="1" max="1" width="28.421875" style="54" bestFit="1" customWidth="1"/>
    <col min="2" max="7" width="11.421875" style="54" customWidth="1"/>
    <col min="8" max="8" width="10.7109375" style="54" customWidth="1"/>
    <col min="9" max="16384" width="9.140625" style="54" customWidth="1"/>
  </cols>
  <sheetData>
    <row r="1" spans="1:12" ht="34.5" customHeight="1">
      <c r="A1" s="213" t="s">
        <v>215</v>
      </c>
      <c r="B1" s="213"/>
      <c r="C1" s="213"/>
      <c r="D1" s="213"/>
      <c r="E1" s="213"/>
      <c r="F1" s="213"/>
      <c r="G1" s="213"/>
      <c r="H1" s="213"/>
      <c r="I1" s="21"/>
      <c r="J1" s="21"/>
      <c r="K1" s="21"/>
      <c r="L1" s="21"/>
    </row>
    <row r="2" spans="1:8" ht="15">
      <c r="A2" s="206"/>
      <c r="B2" s="172" t="s">
        <v>55</v>
      </c>
      <c r="C2" s="172"/>
      <c r="D2" s="172"/>
      <c r="E2" s="172" t="s">
        <v>37</v>
      </c>
      <c r="F2" s="214"/>
      <c r="G2" s="172" t="s">
        <v>36</v>
      </c>
      <c r="H2" s="214"/>
    </row>
    <row r="3" spans="1:8" ht="15">
      <c r="A3" s="206"/>
      <c r="B3" s="111" t="s">
        <v>9</v>
      </c>
      <c r="C3" s="111" t="s">
        <v>34</v>
      </c>
      <c r="D3" s="111" t="s">
        <v>35</v>
      </c>
      <c r="E3" s="111" t="s">
        <v>34</v>
      </c>
      <c r="F3" s="111" t="s">
        <v>35</v>
      </c>
      <c r="G3" s="111" t="s">
        <v>34</v>
      </c>
      <c r="H3" s="111" t="s">
        <v>35</v>
      </c>
    </row>
    <row r="4" spans="1:8" ht="15">
      <c r="A4" s="91" t="s">
        <v>184</v>
      </c>
      <c r="B4" s="77">
        <v>364787</v>
      </c>
      <c r="C4" s="77">
        <v>163838</v>
      </c>
      <c r="D4" s="77">
        <v>200949</v>
      </c>
      <c r="E4" s="77">
        <v>44614</v>
      </c>
      <c r="F4" s="77">
        <v>80535</v>
      </c>
      <c r="G4" s="77">
        <v>119224</v>
      </c>
      <c r="H4" s="77">
        <v>120414</v>
      </c>
    </row>
    <row r="5" spans="1:8" ht="15">
      <c r="A5" s="91" t="s">
        <v>145</v>
      </c>
      <c r="B5" s="78">
        <v>167612</v>
      </c>
      <c r="C5" s="78">
        <v>72618</v>
      </c>
      <c r="D5" s="78">
        <v>94994</v>
      </c>
      <c r="E5" s="78">
        <v>16937</v>
      </c>
      <c r="F5" s="78">
        <v>27506</v>
      </c>
      <c r="G5" s="78">
        <v>55681</v>
      </c>
      <c r="H5" s="78">
        <v>67488</v>
      </c>
    </row>
    <row r="6" spans="1:8" ht="15">
      <c r="A6" s="91" t="s">
        <v>71</v>
      </c>
      <c r="B6" s="78">
        <v>86760</v>
      </c>
      <c r="C6" s="78">
        <v>42202</v>
      </c>
      <c r="D6" s="78">
        <v>44558</v>
      </c>
      <c r="E6" s="78">
        <v>9738</v>
      </c>
      <c r="F6" s="78">
        <v>21815</v>
      </c>
      <c r="G6" s="78">
        <v>32464</v>
      </c>
      <c r="H6" s="78">
        <v>22743</v>
      </c>
    </row>
    <row r="7" spans="1:8" ht="15">
      <c r="A7" s="91" t="s">
        <v>73</v>
      </c>
      <c r="B7" s="78">
        <v>35914</v>
      </c>
      <c r="C7" s="78">
        <v>16508</v>
      </c>
      <c r="D7" s="78">
        <v>19406</v>
      </c>
      <c r="E7" s="78">
        <v>6632</v>
      </c>
      <c r="F7" s="78">
        <v>8214</v>
      </c>
      <c r="G7" s="78">
        <v>9876</v>
      </c>
      <c r="H7" s="78">
        <v>11191</v>
      </c>
    </row>
    <row r="8" spans="1:8" ht="15">
      <c r="A8" s="91" t="s">
        <v>72</v>
      </c>
      <c r="B8" s="78">
        <v>49961</v>
      </c>
      <c r="C8" s="78">
        <v>23139</v>
      </c>
      <c r="D8" s="78">
        <v>26821</v>
      </c>
      <c r="E8" s="78">
        <v>6009</v>
      </c>
      <c r="F8" s="78">
        <v>15732</v>
      </c>
      <c r="G8" s="78">
        <v>17130</v>
      </c>
      <c r="H8" s="78">
        <v>11089</v>
      </c>
    </row>
    <row r="9" spans="1:8" ht="15">
      <c r="A9" s="152" t="s">
        <v>74</v>
      </c>
      <c r="B9" s="78">
        <v>24541</v>
      </c>
      <c r="C9" s="78">
        <v>9370</v>
      </c>
      <c r="D9" s="78">
        <v>15170</v>
      </c>
      <c r="E9" s="78">
        <v>5299</v>
      </c>
      <c r="F9" s="78">
        <v>7268</v>
      </c>
      <c r="G9" s="78">
        <v>4072</v>
      </c>
      <c r="H9" s="78">
        <v>7902</v>
      </c>
    </row>
    <row r="10" ht="15">
      <c r="E10" s="22"/>
    </row>
    <row r="11" ht="15">
      <c r="C11" s="9"/>
    </row>
    <row r="12" spans="2:8" ht="15">
      <c r="B12" s="53"/>
      <c r="C12" s="53"/>
      <c r="D12" s="53"/>
      <c r="E12" s="53"/>
      <c r="F12" s="53"/>
      <c r="G12" s="53"/>
      <c r="H12" s="53"/>
    </row>
    <row r="13" spans="2:6" ht="15">
      <c r="B13" s="53"/>
      <c r="C13" s="53"/>
      <c r="D13" s="53"/>
      <c r="E13" s="53"/>
      <c r="F13" s="53"/>
    </row>
    <row r="14" spans="2:12" ht="15">
      <c r="B14" s="53"/>
      <c r="C14" s="53"/>
      <c r="D14" s="53"/>
      <c r="E14" s="53"/>
      <c r="F14" s="53"/>
      <c r="G14" s="53"/>
      <c r="H14" s="53"/>
      <c r="L14" s="53"/>
    </row>
    <row r="15" spans="2:12" ht="15">
      <c r="B15" s="53"/>
      <c r="C15" s="53"/>
      <c r="D15" s="53"/>
      <c r="E15" s="53"/>
      <c r="F15" s="53"/>
      <c r="G15" s="53"/>
      <c r="H15" s="53"/>
      <c r="L15" s="53"/>
    </row>
    <row r="16" spans="2:12" ht="15">
      <c r="B16" s="53"/>
      <c r="C16" s="53"/>
      <c r="D16" s="53"/>
      <c r="E16" s="53"/>
      <c r="F16" s="53"/>
      <c r="G16" s="53"/>
      <c r="H16" s="53"/>
      <c r="L16" s="53"/>
    </row>
    <row r="17" spans="2:12" ht="15">
      <c r="B17" s="53"/>
      <c r="C17" s="53"/>
      <c r="D17" s="53"/>
      <c r="E17" s="53"/>
      <c r="F17" s="53"/>
      <c r="G17" s="53"/>
      <c r="H17" s="53"/>
      <c r="L17" s="53"/>
    </row>
    <row r="18" spans="2:12" ht="15">
      <c r="B18" s="53"/>
      <c r="C18" s="53"/>
      <c r="D18" s="53"/>
      <c r="E18" s="53"/>
      <c r="F18" s="53"/>
      <c r="G18" s="53"/>
      <c r="H18" s="53"/>
      <c r="L18" s="53"/>
    </row>
    <row r="19" spans="2:12" ht="15">
      <c r="B19" s="53"/>
      <c r="C19" s="53"/>
      <c r="D19" s="53"/>
      <c r="E19" s="53"/>
      <c r="F19" s="53"/>
      <c r="G19" s="53"/>
      <c r="H19" s="53"/>
      <c r="L19" s="53"/>
    </row>
    <row r="20" spans="2:12" ht="15">
      <c r="B20" s="53"/>
      <c r="C20" s="53"/>
      <c r="D20" s="53"/>
      <c r="E20" s="53"/>
      <c r="F20" s="53"/>
      <c r="L20" s="53"/>
    </row>
    <row r="21" ht="15">
      <c r="L21" s="53"/>
    </row>
    <row r="22" ht="15">
      <c r="L22" s="53"/>
    </row>
  </sheetData>
  <sheetProtection/>
  <mergeCells count="5">
    <mergeCell ref="A1:H1"/>
    <mergeCell ref="B2:D2"/>
    <mergeCell ref="E2:F2"/>
    <mergeCell ref="G2:H2"/>
    <mergeCell ref="A2:A3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zoomScaleSheetLayoutView="100" zoomScalePageLayoutView="0" workbookViewId="0" topLeftCell="A1">
      <selection activeCell="A3" sqref="A3:H15"/>
    </sheetView>
  </sheetViews>
  <sheetFormatPr defaultColWidth="9.140625" defaultRowHeight="15"/>
  <cols>
    <col min="1" max="1" width="40.421875" style="54" customWidth="1"/>
    <col min="2" max="8" width="11.421875" style="54" customWidth="1"/>
    <col min="9" max="16384" width="9.140625" style="54" customWidth="1"/>
  </cols>
  <sheetData>
    <row r="1" spans="1:8" ht="15" customHeight="1">
      <c r="A1" s="215" t="s">
        <v>216</v>
      </c>
      <c r="B1" s="215"/>
      <c r="C1" s="215"/>
      <c r="D1" s="215"/>
      <c r="E1" s="215"/>
      <c r="F1" s="215"/>
      <c r="G1" s="215"/>
      <c r="H1" s="215"/>
    </row>
    <row r="2" spans="1:8" ht="15">
      <c r="A2" s="215"/>
      <c r="B2" s="215"/>
      <c r="C2" s="215"/>
      <c r="D2" s="215"/>
      <c r="E2" s="215"/>
      <c r="F2" s="215"/>
      <c r="G2" s="215"/>
      <c r="H2" s="215"/>
    </row>
    <row r="3" spans="1:8" ht="15">
      <c r="A3" s="216" t="s">
        <v>120</v>
      </c>
      <c r="B3" s="172" t="s">
        <v>55</v>
      </c>
      <c r="C3" s="172"/>
      <c r="D3" s="172"/>
      <c r="E3" s="172" t="s">
        <v>37</v>
      </c>
      <c r="F3" s="214"/>
      <c r="G3" s="172" t="s">
        <v>36</v>
      </c>
      <c r="H3" s="214"/>
    </row>
    <row r="4" spans="1:8" ht="15">
      <c r="A4" s="216"/>
      <c r="B4" s="188" t="s">
        <v>9</v>
      </c>
      <c r="C4" s="188" t="s">
        <v>34</v>
      </c>
      <c r="D4" s="188" t="s">
        <v>35</v>
      </c>
      <c r="E4" s="188" t="s">
        <v>34</v>
      </c>
      <c r="F4" s="188" t="s">
        <v>35</v>
      </c>
      <c r="G4" s="188" t="s">
        <v>34</v>
      </c>
      <c r="H4" s="188" t="s">
        <v>35</v>
      </c>
    </row>
    <row r="5" spans="1:8" ht="30" customHeight="1">
      <c r="A5" s="216"/>
      <c r="B5" s="188"/>
      <c r="C5" s="188"/>
      <c r="D5" s="188"/>
      <c r="E5" s="188"/>
      <c r="F5" s="188"/>
      <c r="G5" s="188"/>
      <c r="H5" s="188"/>
    </row>
    <row r="6" spans="1:8" ht="15" customHeight="1">
      <c r="A6" s="216"/>
      <c r="B6" s="77">
        <v>1131088</v>
      </c>
      <c r="C6" s="77">
        <v>455751</v>
      </c>
      <c r="D6" s="77">
        <v>675337</v>
      </c>
      <c r="E6" s="77">
        <v>99137</v>
      </c>
      <c r="F6" s="77">
        <v>202501</v>
      </c>
      <c r="G6" s="77">
        <v>356614</v>
      </c>
      <c r="H6" s="77">
        <v>472836</v>
      </c>
    </row>
    <row r="7" spans="1:8" ht="15">
      <c r="A7" s="119" t="s">
        <v>75</v>
      </c>
      <c r="B7" s="77">
        <v>364591</v>
      </c>
      <c r="C7" s="77">
        <v>193296</v>
      </c>
      <c r="D7" s="77">
        <v>171294</v>
      </c>
      <c r="E7" s="77">
        <v>31401</v>
      </c>
      <c r="F7" s="77">
        <v>39015</v>
      </c>
      <c r="G7" s="77">
        <v>161895</v>
      </c>
      <c r="H7" s="77">
        <v>132279</v>
      </c>
    </row>
    <row r="8" spans="1:8" ht="15">
      <c r="A8" s="119" t="s">
        <v>83</v>
      </c>
      <c r="B8" s="77">
        <v>385390</v>
      </c>
      <c r="C8" s="77">
        <v>136553</v>
      </c>
      <c r="D8" s="77">
        <v>248837</v>
      </c>
      <c r="E8" s="77">
        <v>36851</v>
      </c>
      <c r="F8" s="77">
        <v>80083</v>
      </c>
      <c r="G8" s="77">
        <v>99703</v>
      </c>
      <c r="H8" s="77">
        <v>168753</v>
      </c>
    </row>
    <row r="9" spans="1:8" ht="15">
      <c r="A9" s="119" t="s">
        <v>84</v>
      </c>
      <c r="B9" s="77">
        <v>381108</v>
      </c>
      <c r="C9" s="77">
        <v>125902</v>
      </c>
      <c r="D9" s="77">
        <v>255206</v>
      </c>
      <c r="E9" s="77">
        <v>30885</v>
      </c>
      <c r="F9" s="77">
        <v>83403</v>
      </c>
      <c r="G9" s="77">
        <v>95016</v>
      </c>
      <c r="H9" s="77">
        <v>171803</v>
      </c>
    </row>
    <row r="10" spans="1:8" ht="15">
      <c r="A10" s="154"/>
      <c r="B10" s="155"/>
      <c r="C10" s="155"/>
      <c r="D10" s="155"/>
      <c r="E10" s="155"/>
      <c r="F10" s="155"/>
      <c r="G10" s="155"/>
      <c r="H10" s="156"/>
    </row>
    <row r="11" spans="1:8" ht="15">
      <c r="A11" s="153" t="s">
        <v>61</v>
      </c>
      <c r="B11" s="116">
        <v>446268</v>
      </c>
      <c r="C11" s="116">
        <v>214657</v>
      </c>
      <c r="D11" s="116">
        <v>231611</v>
      </c>
      <c r="E11" s="116">
        <v>25873</v>
      </c>
      <c r="F11" s="116">
        <v>47035</v>
      </c>
      <c r="G11" s="116">
        <v>188783</v>
      </c>
      <c r="H11" s="116">
        <v>184576</v>
      </c>
    </row>
    <row r="12" spans="1:8" ht="15">
      <c r="A12" s="153" t="s">
        <v>56</v>
      </c>
      <c r="B12" s="116">
        <v>406639</v>
      </c>
      <c r="C12" s="116">
        <v>157361</v>
      </c>
      <c r="D12" s="116">
        <v>249278</v>
      </c>
      <c r="E12" s="116">
        <v>26419</v>
      </c>
      <c r="F12" s="116">
        <v>53793</v>
      </c>
      <c r="G12" s="116">
        <v>130942</v>
      </c>
      <c r="H12" s="116">
        <v>195485</v>
      </c>
    </row>
    <row r="13" spans="1:8" ht="15">
      <c r="A13" s="153" t="s">
        <v>101</v>
      </c>
      <c r="B13" s="116">
        <v>115609</v>
      </c>
      <c r="C13" s="116">
        <v>33311</v>
      </c>
      <c r="D13" s="116">
        <v>82298</v>
      </c>
      <c r="E13" s="116">
        <v>11453</v>
      </c>
      <c r="F13" s="116">
        <v>33689</v>
      </c>
      <c r="G13" s="116">
        <v>21858</v>
      </c>
      <c r="H13" s="116">
        <v>48609</v>
      </c>
    </row>
    <row r="14" spans="1:8" ht="15">
      <c r="A14" s="153" t="s">
        <v>57</v>
      </c>
      <c r="B14" s="116">
        <v>147652</v>
      </c>
      <c r="C14" s="116">
        <v>44108</v>
      </c>
      <c r="D14" s="116">
        <v>103543</v>
      </c>
      <c r="E14" s="116">
        <v>29078</v>
      </c>
      <c r="F14" s="116">
        <v>60249</v>
      </c>
      <c r="G14" s="116">
        <v>15031</v>
      </c>
      <c r="H14" s="116">
        <v>43295</v>
      </c>
    </row>
    <row r="15" spans="1:8" ht="15">
      <c r="A15" s="153" t="s">
        <v>102</v>
      </c>
      <c r="B15" s="116">
        <v>14921</v>
      </c>
      <c r="C15" s="116">
        <v>6315</v>
      </c>
      <c r="D15" s="116">
        <v>8607</v>
      </c>
      <c r="E15" s="116">
        <v>6315</v>
      </c>
      <c r="F15" s="116">
        <v>7736</v>
      </c>
      <c r="G15" s="116">
        <v>0</v>
      </c>
      <c r="H15" s="116">
        <v>871</v>
      </c>
    </row>
    <row r="16" ht="15">
      <c r="I16" s="53"/>
    </row>
    <row r="17" ht="15">
      <c r="I17" s="53"/>
    </row>
    <row r="18" ht="15">
      <c r="I18" s="53"/>
    </row>
    <row r="20" ht="15">
      <c r="I20" s="53"/>
    </row>
    <row r="25" ht="15">
      <c r="E25" s="22"/>
    </row>
  </sheetData>
  <sheetProtection/>
  <mergeCells count="12">
    <mergeCell ref="C4:C5"/>
    <mergeCell ref="D4:D5"/>
    <mergeCell ref="E4:E5"/>
    <mergeCell ref="F4:F5"/>
    <mergeCell ref="G4:G5"/>
    <mergeCell ref="H4:H5"/>
    <mergeCell ref="A1:H2"/>
    <mergeCell ref="B3:D3"/>
    <mergeCell ref="E3:F3"/>
    <mergeCell ref="G3:H3"/>
    <mergeCell ref="A3:A6"/>
    <mergeCell ref="B4:B5"/>
  </mergeCells>
  <printOptions/>
  <pageMargins left="0.7" right="0.7" top="0.75" bottom="0.75" header="0.3" footer="0.3"/>
  <pageSetup horizontalDpi="600" verticalDpi="600" orientation="landscape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A1">
      <selection activeCell="A13" sqref="A13:H22"/>
    </sheetView>
  </sheetViews>
  <sheetFormatPr defaultColWidth="9.140625" defaultRowHeight="15"/>
  <cols>
    <col min="1" max="1" width="28.00390625" style="54" customWidth="1"/>
    <col min="2" max="6" width="10.28125" style="54" customWidth="1"/>
    <col min="7" max="7" width="13.7109375" style="54" bestFit="1" customWidth="1"/>
    <col min="8" max="8" width="14.28125" style="54" customWidth="1"/>
    <col min="9" max="16384" width="9.140625" style="54" customWidth="1"/>
  </cols>
  <sheetData>
    <row r="1" spans="1:8" ht="15.75">
      <c r="A1" s="33" t="s">
        <v>217</v>
      </c>
      <c r="B1" s="36"/>
      <c r="C1" s="36"/>
      <c r="D1" s="36"/>
      <c r="E1" s="36"/>
      <c r="F1" s="36"/>
      <c r="G1" s="37"/>
      <c r="H1" s="37"/>
    </row>
    <row r="2" spans="1:8" ht="15" customHeight="1">
      <c r="A2" s="192"/>
      <c r="B2" s="192" t="s">
        <v>9</v>
      </c>
      <c r="C2" s="192" t="s">
        <v>53</v>
      </c>
      <c r="D2" s="192"/>
      <c r="E2" s="192" t="s">
        <v>200</v>
      </c>
      <c r="F2" s="192"/>
      <c r="G2" s="205" t="s">
        <v>179</v>
      </c>
      <c r="H2" s="205" t="s">
        <v>171</v>
      </c>
    </row>
    <row r="3" spans="1:8" ht="15">
      <c r="A3" s="192"/>
      <c r="B3" s="192"/>
      <c r="C3" s="192"/>
      <c r="D3" s="192"/>
      <c r="E3" s="192"/>
      <c r="F3" s="192"/>
      <c r="G3" s="205"/>
      <c r="H3" s="205"/>
    </row>
    <row r="4" spans="1:8" ht="15">
      <c r="A4" s="192"/>
      <c r="B4" s="192"/>
      <c r="C4" s="150" t="s">
        <v>34</v>
      </c>
      <c r="D4" s="150" t="s">
        <v>35</v>
      </c>
      <c r="E4" s="150" t="s">
        <v>37</v>
      </c>
      <c r="F4" s="150" t="s">
        <v>36</v>
      </c>
      <c r="G4" s="205"/>
      <c r="H4" s="205"/>
    </row>
    <row r="5" spans="1:13" ht="15">
      <c r="A5" s="157" t="s">
        <v>122</v>
      </c>
      <c r="B5" s="78">
        <v>792115</v>
      </c>
      <c r="C5" s="78">
        <v>377002</v>
      </c>
      <c r="D5" s="78">
        <v>415113</v>
      </c>
      <c r="E5" s="78">
        <v>254495</v>
      </c>
      <c r="F5" s="78">
        <v>537620</v>
      </c>
      <c r="G5" s="78">
        <v>423309</v>
      </c>
      <c r="H5" s="78">
        <v>368806</v>
      </c>
      <c r="L5" s="53"/>
      <c r="M5" s="53"/>
    </row>
    <row r="6" spans="1:14" ht="15">
      <c r="A6" s="158" t="s">
        <v>92</v>
      </c>
      <c r="B6" s="78">
        <v>222202</v>
      </c>
      <c r="C6" s="78">
        <v>99736</v>
      </c>
      <c r="D6" s="78">
        <v>122466</v>
      </c>
      <c r="E6" s="78">
        <v>63571</v>
      </c>
      <c r="F6" s="78">
        <v>158630</v>
      </c>
      <c r="G6" s="78">
        <v>94062</v>
      </c>
      <c r="H6" s="78">
        <v>128140</v>
      </c>
      <c r="I6" s="53"/>
      <c r="L6" s="9"/>
      <c r="M6" s="53"/>
      <c r="N6" s="53"/>
    </row>
    <row r="7" spans="1:14" ht="15">
      <c r="A7" s="158" t="s">
        <v>93</v>
      </c>
      <c r="B7" s="78">
        <v>235792</v>
      </c>
      <c r="C7" s="78">
        <v>103394</v>
      </c>
      <c r="D7" s="78">
        <v>132398</v>
      </c>
      <c r="E7" s="78">
        <v>93096</v>
      </c>
      <c r="F7" s="78">
        <v>142696</v>
      </c>
      <c r="G7" s="78">
        <v>116344</v>
      </c>
      <c r="H7" s="78">
        <v>119448</v>
      </c>
      <c r="L7" s="53"/>
      <c r="M7" s="53"/>
      <c r="N7" s="53"/>
    </row>
    <row r="8" spans="1:14" ht="15">
      <c r="A8" s="158" t="s">
        <v>94</v>
      </c>
      <c r="B8" s="78">
        <v>284395</v>
      </c>
      <c r="C8" s="78">
        <v>147071</v>
      </c>
      <c r="D8" s="78">
        <v>137324</v>
      </c>
      <c r="E8" s="78">
        <v>83209</v>
      </c>
      <c r="F8" s="78">
        <v>201186</v>
      </c>
      <c r="G8" s="78">
        <v>184574</v>
      </c>
      <c r="H8" s="78">
        <v>99822</v>
      </c>
      <c r="L8" s="53"/>
      <c r="M8" s="53"/>
      <c r="N8" s="53"/>
    </row>
    <row r="9" spans="1:14" ht="15">
      <c r="A9" s="158" t="s">
        <v>95</v>
      </c>
      <c r="B9" s="78">
        <v>39943</v>
      </c>
      <c r="C9" s="78">
        <v>20576</v>
      </c>
      <c r="D9" s="78">
        <v>19367</v>
      </c>
      <c r="E9" s="78">
        <v>11211</v>
      </c>
      <c r="F9" s="78">
        <v>28733</v>
      </c>
      <c r="G9" s="78">
        <v>27325</v>
      </c>
      <c r="H9" s="78">
        <v>12618</v>
      </c>
      <c r="L9" s="53"/>
      <c r="M9" s="53"/>
      <c r="N9" s="53"/>
    </row>
    <row r="10" spans="1:14" ht="15">
      <c r="A10" s="158" t="s">
        <v>103</v>
      </c>
      <c r="B10" s="78">
        <v>9783</v>
      </c>
      <c r="C10" s="78">
        <v>6225</v>
      </c>
      <c r="D10" s="78">
        <v>3558</v>
      </c>
      <c r="E10" s="78">
        <v>3409</v>
      </c>
      <c r="F10" s="78">
        <v>6374</v>
      </c>
      <c r="G10" s="78">
        <v>1004</v>
      </c>
      <c r="H10" s="78">
        <v>8779</v>
      </c>
      <c r="L10" s="53"/>
      <c r="M10" s="53"/>
      <c r="N10" s="53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14" ht="15.75">
      <c r="A12" s="31" t="s">
        <v>218</v>
      </c>
      <c r="B12" s="36"/>
      <c r="C12" s="36"/>
      <c r="D12" s="36"/>
      <c r="E12" s="36"/>
      <c r="F12" s="36"/>
      <c r="G12" s="37"/>
      <c r="H12" s="37"/>
      <c r="N12" s="53"/>
    </row>
    <row r="13" spans="1:8" ht="15" customHeight="1">
      <c r="A13" s="192"/>
      <c r="B13" s="192" t="s">
        <v>9</v>
      </c>
      <c r="C13" s="192" t="s">
        <v>53</v>
      </c>
      <c r="D13" s="192"/>
      <c r="E13" s="192" t="s">
        <v>66</v>
      </c>
      <c r="F13" s="192"/>
      <c r="G13" s="205" t="s">
        <v>179</v>
      </c>
      <c r="H13" s="205" t="s">
        <v>171</v>
      </c>
    </row>
    <row r="14" spans="1:8" ht="15">
      <c r="A14" s="192"/>
      <c r="B14" s="192"/>
      <c r="C14" s="192"/>
      <c r="D14" s="192"/>
      <c r="E14" s="192"/>
      <c r="F14" s="192"/>
      <c r="G14" s="205"/>
      <c r="H14" s="205"/>
    </row>
    <row r="15" spans="1:8" ht="15">
      <c r="A15" s="192"/>
      <c r="B15" s="192"/>
      <c r="C15" s="150" t="s">
        <v>34</v>
      </c>
      <c r="D15" s="150" t="s">
        <v>35</v>
      </c>
      <c r="E15" s="150" t="s">
        <v>37</v>
      </c>
      <c r="F15" s="150" t="s">
        <v>36</v>
      </c>
      <c r="G15" s="205"/>
      <c r="H15" s="205"/>
    </row>
    <row r="16" spans="1:8" ht="15">
      <c r="A16" s="157" t="s">
        <v>122</v>
      </c>
      <c r="B16" s="78">
        <v>792115</v>
      </c>
      <c r="C16" s="78">
        <v>377002</v>
      </c>
      <c r="D16" s="78">
        <v>415113</v>
      </c>
      <c r="E16" s="78">
        <v>254495</v>
      </c>
      <c r="F16" s="78">
        <v>537620</v>
      </c>
      <c r="G16" s="78">
        <v>423309</v>
      </c>
      <c r="H16" s="78">
        <v>368806</v>
      </c>
    </row>
    <row r="17" spans="1:8" ht="15">
      <c r="A17" s="158"/>
      <c r="B17" s="77"/>
      <c r="C17" s="77"/>
      <c r="D17" s="77"/>
      <c r="E17" s="77"/>
      <c r="F17" s="77"/>
      <c r="G17" s="77"/>
      <c r="H17" s="77"/>
    </row>
    <row r="18" spans="1:10" ht="15">
      <c r="A18" s="158" t="s">
        <v>61</v>
      </c>
      <c r="B18" s="78">
        <v>329635</v>
      </c>
      <c r="C18" s="78">
        <v>144342</v>
      </c>
      <c r="D18" s="78">
        <v>185293</v>
      </c>
      <c r="E18" s="78">
        <v>61116</v>
      </c>
      <c r="F18" s="78">
        <v>268519</v>
      </c>
      <c r="G18" s="78">
        <v>196970</v>
      </c>
      <c r="H18" s="78">
        <v>132665</v>
      </c>
      <c r="J18" s="53"/>
    </row>
    <row r="19" spans="1:8" ht="15">
      <c r="A19" s="158" t="s">
        <v>56</v>
      </c>
      <c r="B19" s="78">
        <v>259470</v>
      </c>
      <c r="C19" s="78">
        <v>141195</v>
      </c>
      <c r="D19" s="78">
        <v>118275</v>
      </c>
      <c r="E19" s="78">
        <v>70269</v>
      </c>
      <c r="F19" s="78">
        <v>189201</v>
      </c>
      <c r="G19" s="78">
        <v>160517</v>
      </c>
      <c r="H19" s="78">
        <v>98953</v>
      </c>
    </row>
    <row r="20" spans="1:8" ht="15">
      <c r="A20" s="158" t="s">
        <v>101</v>
      </c>
      <c r="B20" s="78">
        <v>58499</v>
      </c>
      <c r="C20" s="78">
        <v>26304</v>
      </c>
      <c r="D20" s="78">
        <v>32195</v>
      </c>
      <c r="E20" s="78">
        <v>22928</v>
      </c>
      <c r="F20" s="78">
        <v>35571</v>
      </c>
      <c r="G20" s="78">
        <v>30548</v>
      </c>
      <c r="H20" s="78">
        <v>27951</v>
      </c>
    </row>
    <row r="21" spans="1:8" ht="15">
      <c r="A21" s="158" t="s">
        <v>57</v>
      </c>
      <c r="B21" s="78">
        <v>113677</v>
      </c>
      <c r="C21" s="78">
        <v>49876</v>
      </c>
      <c r="D21" s="78">
        <v>63802</v>
      </c>
      <c r="E21" s="78">
        <v>71840</v>
      </c>
      <c r="F21" s="78">
        <v>41837</v>
      </c>
      <c r="G21" s="78">
        <v>32934</v>
      </c>
      <c r="H21" s="78">
        <v>80744</v>
      </c>
    </row>
    <row r="22" spans="1:8" ht="15">
      <c r="A22" s="158" t="s">
        <v>102</v>
      </c>
      <c r="B22" s="78">
        <v>30834</v>
      </c>
      <c r="C22" s="78">
        <v>15286</v>
      </c>
      <c r="D22" s="78">
        <v>15549</v>
      </c>
      <c r="E22" s="78">
        <v>28343</v>
      </c>
      <c r="F22" s="78">
        <v>2491</v>
      </c>
      <c r="G22" s="78">
        <v>2341</v>
      </c>
      <c r="H22" s="78">
        <v>28493</v>
      </c>
    </row>
    <row r="23" spans="1:8" ht="15">
      <c r="A23" s="1"/>
      <c r="B23" s="1"/>
      <c r="C23" s="1"/>
      <c r="D23" s="1"/>
      <c r="E23" s="1"/>
      <c r="F23" s="1"/>
      <c r="G23" s="1"/>
      <c r="H23" s="1"/>
    </row>
    <row r="25" ht="15">
      <c r="E25" s="22"/>
    </row>
    <row r="26" spans="2:8" ht="15">
      <c r="B26" s="53"/>
      <c r="C26" s="53"/>
      <c r="D26" s="53"/>
      <c r="E26" s="53"/>
      <c r="F26" s="53"/>
      <c r="G26" s="53"/>
      <c r="H26" s="53"/>
    </row>
    <row r="28" spans="2:13" ht="15">
      <c r="B28" s="53"/>
      <c r="C28" s="53"/>
      <c r="D28" s="53"/>
      <c r="E28" s="53"/>
      <c r="F28" s="53"/>
      <c r="G28" s="53"/>
      <c r="H28" s="53"/>
      <c r="M28" s="53"/>
    </row>
    <row r="29" spans="2:13" ht="15">
      <c r="B29" s="53"/>
      <c r="C29" s="53"/>
      <c r="D29" s="53"/>
      <c r="E29" s="53"/>
      <c r="F29" s="53"/>
      <c r="G29" s="53"/>
      <c r="H29" s="53"/>
      <c r="M29" s="53"/>
    </row>
    <row r="30" spans="2:13" ht="15">
      <c r="B30" s="53"/>
      <c r="C30" s="53"/>
      <c r="D30" s="53"/>
      <c r="E30" s="53"/>
      <c r="F30" s="53"/>
      <c r="G30" s="53"/>
      <c r="H30" s="53"/>
      <c r="M30" s="53"/>
    </row>
    <row r="31" spans="2:13" ht="15">
      <c r="B31" s="53"/>
      <c r="C31" s="53"/>
      <c r="D31" s="53"/>
      <c r="E31" s="53"/>
      <c r="F31" s="53"/>
      <c r="G31" s="53"/>
      <c r="H31" s="53"/>
      <c r="M31" s="53"/>
    </row>
    <row r="32" spans="2:13" ht="15">
      <c r="B32" s="53"/>
      <c r="C32" s="53"/>
      <c r="D32" s="53"/>
      <c r="E32" s="53"/>
      <c r="F32" s="53"/>
      <c r="G32" s="53"/>
      <c r="H32" s="53"/>
      <c r="M32" s="53"/>
    </row>
    <row r="33" spans="5:6" ht="15">
      <c r="E33" s="53"/>
      <c r="F33" s="53"/>
    </row>
    <row r="34" ht="15">
      <c r="M34" s="53"/>
    </row>
    <row r="36" ht="15">
      <c r="H36" s="53"/>
    </row>
  </sheetData>
  <sheetProtection/>
  <mergeCells count="12">
    <mergeCell ref="A2:A4"/>
    <mergeCell ref="B2:B4"/>
    <mergeCell ref="C2:D3"/>
    <mergeCell ref="E2:F3"/>
    <mergeCell ref="A13:A15"/>
    <mergeCell ref="G2:G4"/>
    <mergeCell ref="H2:H4"/>
    <mergeCell ref="B13:B15"/>
    <mergeCell ref="C13:D14"/>
    <mergeCell ref="E13:F14"/>
    <mergeCell ref="G13:G15"/>
    <mergeCell ref="H13:H15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4"/>
  <sheetViews>
    <sheetView zoomScaleSheetLayoutView="100" zoomScalePageLayoutView="0" workbookViewId="0" topLeftCell="A1">
      <selection activeCell="A16" sqref="A16:H24"/>
    </sheetView>
  </sheetViews>
  <sheetFormatPr defaultColWidth="9.140625" defaultRowHeight="15"/>
  <cols>
    <col min="1" max="1" width="44.57421875" style="54" customWidth="1"/>
    <col min="2" max="2" width="12.28125" style="54" customWidth="1"/>
    <col min="3" max="6" width="9.00390625" style="54" bestFit="1" customWidth="1"/>
    <col min="7" max="7" width="14.140625" style="54" customWidth="1"/>
    <col min="8" max="8" width="15.28125" style="54" customWidth="1"/>
    <col min="9" max="9" width="16.140625" style="54" customWidth="1"/>
    <col min="10" max="16384" width="9.140625" style="54" customWidth="1"/>
  </cols>
  <sheetData>
    <row r="1" spans="1:9" ht="15">
      <c r="A1" s="159" t="s">
        <v>219</v>
      </c>
      <c r="B1" s="115"/>
      <c r="C1" s="115"/>
      <c r="D1" s="115"/>
      <c r="E1" s="115"/>
      <c r="F1" s="115"/>
      <c r="G1" s="115"/>
      <c r="H1" s="115"/>
      <c r="I1" s="91"/>
    </row>
    <row r="2" spans="1:9" ht="15" customHeight="1">
      <c r="A2" s="192"/>
      <c r="B2" s="192" t="s">
        <v>9</v>
      </c>
      <c r="C2" s="192" t="s">
        <v>53</v>
      </c>
      <c r="D2" s="192"/>
      <c r="E2" s="192" t="s">
        <v>66</v>
      </c>
      <c r="F2" s="192"/>
      <c r="G2" s="205" t="s">
        <v>179</v>
      </c>
      <c r="H2" s="205" t="s">
        <v>171</v>
      </c>
      <c r="I2" s="205" t="s">
        <v>196</v>
      </c>
    </row>
    <row r="3" spans="1:9" ht="15">
      <c r="A3" s="192"/>
      <c r="B3" s="192"/>
      <c r="C3" s="192"/>
      <c r="D3" s="192"/>
      <c r="E3" s="192"/>
      <c r="F3" s="192"/>
      <c r="G3" s="205"/>
      <c r="H3" s="205"/>
      <c r="I3" s="205"/>
    </row>
    <row r="4" spans="1:9" ht="15">
      <c r="A4" s="192"/>
      <c r="B4" s="192"/>
      <c r="C4" s="150" t="s">
        <v>34</v>
      </c>
      <c r="D4" s="150" t="s">
        <v>35</v>
      </c>
      <c r="E4" s="150" t="s">
        <v>37</v>
      </c>
      <c r="F4" s="150" t="s">
        <v>36</v>
      </c>
      <c r="G4" s="205"/>
      <c r="H4" s="205"/>
      <c r="I4" s="205"/>
    </row>
    <row r="5" spans="1:10" ht="15">
      <c r="A5" s="157" t="s">
        <v>146</v>
      </c>
      <c r="B5" s="77">
        <v>744629</v>
      </c>
      <c r="C5" s="77">
        <v>359480</v>
      </c>
      <c r="D5" s="77">
        <v>385150</v>
      </c>
      <c r="E5" s="77">
        <v>237951</v>
      </c>
      <c r="F5" s="77">
        <v>506679</v>
      </c>
      <c r="G5" s="77">
        <v>398537</v>
      </c>
      <c r="H5" s="77">
        <v>346092</v>
      </c>
      <c r="I5" s="150"/>
      <c r="J5" s="53"/>
    </row>
    <row r="6" spans="1:9" ht="31.5" customHeight="1">
      <c r="A6" s="160" t="s">
        <v>104</v>
      </c>
      <c r="B6" s="77">
        <v>121188</v>
      </c>
      <c r="C6" s="77">
        <v>39010</v>
      </c>
      <c r="D6" s="77">
        <v>82178</v>
      </c>
      <c r="E6" s="77">
        <v>50998</v>
      </c>
      <c r="F6" s="77">
        <v>70189</v>
      </c>
      <c r="G6" s="77">
        <v>59039</v>
      </c>
      <c r="H6" s="77">
        <v>62149</v>
      </c>
      <c r="I6" s="92">
        <v>131655</v>
      </c>
    </row>
    <row r="7" spans="1:9" ht="30.75" customHeight="1">
      <c r="A7" s="160" t="s">
        <v>105</v>
      </c>
      <c r="B7" s="77">
        <v>17506</v>
      </c>
      <c r="C7" s="77">
        <v>7782</v>
      </c>
      <c r="D7" s="77">
        <v>9724</v>
      </c>
      <c r="E7" s="77">
        <v>3631</v>
      </c>
      <c r="F7" s="77">
        <v>13875</v>
      </c>
      <c r="G7" s="77">
        <v>12662</v>
      </c>
      <c r="H7" s="77">
        <v>4844</v>
      </c>
      <c r="I7" s="92">
        <v>37121</v>
      </c>
    </row>
    <row r="8" spans="1:9" ht="31.5" customHeight="1">
      <c r="A8" s="160" t="s">
        <v>106</v>
      </c>
      <c r="B8" s="77">
        <v>239854</v>
      </c>
      <c r="C8" s="77">
        <v>127222</v>
      </c>
      <c r="D8" s="77">
        <v>112631</v>
      </c>
      <c r="E8" s="77">
        <v>82866</v>
      </c>
      <c r="F8" s="77">
        <v>156987</v>
      </c>
      <c r="G8" s="77">
        <v>118323</v>
      </c>
      <c r="H8" s="77">
        <v>121531</v>
      </c>
      <c r="I8" s="92">
        <v>298897</v>
      </c>
    </row>
    <row r="9" spans="1:10" ht="30">
      <c r="A9" s="160" t="s">
        <v>90</v>
      </c>
      <c r="B9" s="77">
        <v>55593</v>
      </c>
      <c r="C9" s="77">
        <v>27745</v>
      </c>
      <c r="D9" s="77">
        <v>27848</v>
      </c>
      <c r="E9" s="77">
        <v>19965</v>
      </c>
      <c r="F9" s="77">
        <v>35627</v>
      </c>
      <c r="G9" s="77">
        <v>30011</v>
      </c>
      <c r="H9" s="77">
        <v>25581</v>
      </c>
      <c r="I9" s="92">
        <v>98451</v>
      </c>
      <c r="J9" s="53"/>
    </row>
    <row r="10" spans="1:9" ht="32.25" customHeight="1">
      <c r="A10" s="160" t="s">
        <v>107</v>
      </c>
      <c r="B10" s="77">
        <v>283927</v>
      </c>
      <c r="C10" s="77">
        <v>142689</v>
      </c>
      <c r="D10" s="77">
        <v>141239</v>
      </c>
      <c r="E10" s="77">
        <v>64664</v>
      </c>
      <c r="F10" s="77">
        <v>219264</v>
      </c>
      <c r="G10" s="77">
        <v>170183</v>
      </c>
      <c r="H10" s="77">
        <v>113744</v>
      </c>
      <c r="I10" s="92">
        <v>422416</v>
      </c>
    </row>
    <row r="11" spans="1:9" ht="31.5" customHeight="1">
      <c r="A11" s="160" t="s">
        <v>91</v>
      </c>
      <c r="B11" s="77">
        <v>19741</v>
      </c>
      <c r="C11" s="77">
        <v>11226</v>
      </c>
      <c r="D11" s="77">
        <v>8514</v>
      </c>
      <c r="E11" s="77">
        <v>11259</v>
      </c>
      <c r="F11" s="77">
        <v>8482</v>
      </c>
      <c r="G11" s="77">
        <v>6714</v>
      </c>
      <c r="H11" s="77">
        <v>13027</v>
      </c>
      <c r="I11" s="92">
        <v>52950</v>
      </c>
    </row>
    <row r="12" spans="1:9" ht="30">
      <c r="A12" s="160" t="s">
        <v>108</v>
      </c>
      <c r="B12" s="77">
        <v>6821</v>
      </c>
      <c r="C12" s="77">
        <v>3805</v>
      </c>
      <c r="D12" s="77">
        <v>3016</v>
      </c>
      <c r="E12" s="77">
        <v>4567</v>
      </c>
      <c r="F12" s="77">
        <v>2254</v>
      </c>
      <c r="G12" s="77">
        <v>1604</v>
      </c>
      <c r="H12" s="77">
        <v>5217</v>
      </c>
      <c r="I12" s="92">
        <v>37645</v>
      </c>
    </row>
    <row r="13" spans="1:9" ht="15.75" customHeight="1">
      <c r="A13" s="38"/>
      <c r="B13" s="75"/>
      <c r="C13" s="38"/>
      <c r="D13" s="38"/>
      <c r="E13" s="38"/>
      <c r="F13" s="38"/>
      <c r="G13" s="38"/>
      <c r="H13" s="38"/>
      <c r="I13" s="38"/>
    </row>
    <row r="14" spans="1:8" ht="15.75" customHeight="1">
      <c r="A14" s="217"/>
      <c r="B14" s="218"/>
      <c r="C14" s="218"/>
      <c r="D14" s="218"/>
      <c r="E14" s="218"/>
      <c r="F14" s="218"/>
      <c r="G14" s="218"/>
      <c r="H14" s="218"/>
    </row>
    <row r="15" spans="1:8" ht="15">
      <c r="A15" s="24" t="s">
        <v>220</v>
      </c>
      <c r="B15" s="36"/>
      <c r="C15" s="36"/>
      <c r="D15" s="36"/>
      <c r="E15" s="36"/>
      <c r="F15" s="36"/>
      <c r="G15" s="36"/>
      <c r="H15" s="36"/>
    </row>
    <row r="16" spans="1:11" ht="15">
      <c r="A16" s="192"/>
      <c r="B16" s="192" t="s">
        <v>9</v>
      </c>
      <c r="C16" s="192" t="s">
        <v>53</v>
      </c>
      <c r="D16" s="192"/>
      <c r="E16" s="192" t="s">
        <v>66</v>
      </c>
      <c r="F16" s="192"/>
      <c r="G16" s="205" t="s">
        <v>179</v>
      </c>
      <c r="H16" s="205" t="s">
        <v>171</v>
      </c>
      <c r="K16" s="53"/>
    </row>
    <row r="17" spans="1:11" ht="15">
      <c r="A17" s="192"/>
      <c r="B17" s="192"/>
      <c r="C17" s="192"/>
      <c r="D17" s="192"/>
      <c r="E17" s="192"/>
      <c r="F17" s="192"/>
      <c r="G17" s="205"/>
      <c r="H17" s="205"/>
      <c r="K17" s="53"/>
    </row>
    <row r="18" spans="1:11" ht="15">
      <c r="A18" s="192"/>
      <c r="B18" s="192"/>
      <c r="C18" s="150" t="s">
        <v>34</v>
      </c>
      <c r="D18" s="150" t="s">
        <v>35</v>
      </c>
      <c r="E18" s="150" t="s">
        <v>37</v>
      </c>
      <c r="F18" s="150" t="s">
        <v>36</v>
      </c>
      <c r="G18" s="205"/>
      <c r="H18" s="205"/>
      <c r="K18" s="53"/>
    </row>
    <row r="19" spans="1:11" ht="15">
      <c r="A19" s="161" t="s">
        <v>122</v>
      </c>
      <c r="B19" s="78">
        <v>766167</v>
      </c>
      <c r="C19" s="78">
        <v>369733</v>
      </c>
      <c r="D19" s="78">
        <v>396434</v>
      </c>
      <c r="E19" s="78">
        <v>250055</v>
      </c>
      <c r="F19" s="78">
        <v>516112</v>
      </c>
      <c r="G19" s="78">
        <v>408123</v>
      </c>
      <c r="H19" s="78">
        <v>358044</v>
      </c>
      <c r="K19" s="53"/>
    </row>
    <row r="20" spans="1:11" ht="15">
      <c r="A20" s="91" t="s">
        <v>147</v>
      </c>
      <c r="B20" s="78">
        <v>369897</v>
      </c>
      <c r="C20" s="78">
        <v>168010</v>
      </c>
      <c r="D20" s="78">
        <v>201887</v>
      </c>
      <c r="E20" s="78">
        <v>93093</v>
      </c>
      <c r="F20" s="78">
        <v>276804</v>
      </c>
      <c r="G20" s="78">
        <v>215933</v>
      </c>
      <c r="H20" s="78">
        <v>153964</v>
      </c>
      <c r="K20" s="53"/>
    </row>
    <row r="21" spans="1:11" ht="15">
      <c r="A21" s="91" t="s">
        <v>148</v>
      </c>
      <c r="B21" s="78">
        <v>177499</v>
      </c>
      <c r="C21" s="78">
        <v>100699</v>
      </c>
      <c r="D21" s="78">
        <v>76800</v>
      </c>
      <c r="E21" s="78">
        <v>54537</v>
      </c>
      <c r="F21" s="78">
        <v>122962</v>
      </c>
      <c r="G21" s="78">
        <v>89336</v>
      </c>
      <c r="H21" s="78">
        <v>88164</v>
      </c>
      <c r="K21" s="53"/>
    </row>
    <row r="22" spans="1:11" ht="15">
      <c r="A22" s="91" t="s">
        <v>149</v>
      </c>
      <c r="B22" s="78">
        <v>68791</v>
      </c>
      <c r="C22" s="78">
        <v>35692</v>
      </c>
      <c r="D22" s="78">
        <v>33099</v>
      </c>
      <c r="E22" s="78">
        <v>29967</v>
      </c>
      <c r="F22" s="78">
        <v>38824</v>
      </c>
      <c r="G22" s="78">
        <v>33679</v>
      </c>
      <c r="H22" s="78">
        <v>35112</v>
      </c>
      <c r="K22" s="53"/>
    </row>
    <row r="23" spans="1:8" ht="15">
      <c r="A23" s="91" t="s">
        <v>150</v>
      </c>
      <c r="B23" s="78">
        <v>91711</v>
      </c>
      <c r="C23" s="78">
        <v>39348</v>
      </c>
      <c r="D23" s="78">
        <v>52363</v>
      </c>
      <c r="E23" s="78">
        <v>36453</v>
      </c>
      <c r="F23" s="78">
        <v>55259</v>
      </c>
      <c r="G23" s="78">
        <v>51833</v>
      </c>
      <c r="H23" s="78">
        <v>39878</v>
      </c>
    </row>
    <row r="24" spans="1:11" ht="15">
      <c r="A24" s="91" t="s">
        <v>151</v>
      </c>
      <c r="B24" s="78">
        <v>58269</v>
      </c>
      <c r="C24" s="78">
        <v>25984</v>
      </c>
      <c r="D24" s="78">
        <v>32284</v>
      </c>
      <c r="E24" s="78">
        <v>36006</v>
      </c>
      <c r="F24" s="78">
        <v>22262</v>
      </c>
      <c r="G24" s="78">
        <v>17343</v>
      </c>
      <c r="H24" s="78">
        <v>40926</v>
      </c>
      <c r="K24" s="53"/>
    </row>
  </sheetData>
  <sheetProtection/>
  <mergeCells count="14">
    <mergeCell ref="B16:B18"/>
    <mergeCell ref="C16:D17"/>
    <mergeCell ref="E16:F17"/>
    <mergeCell ref="G16:G18"/>
    <mergeCell ref="H16:H18"/>
    <mergeCell ref="A16:A18"/>
    <mergeCell ref="I2:I4"/>
    <mergeCell ref="A14:H14"/>
    <mergeCell ref="B2:B4"/>
    <mergeCell ref="C2:D3"/>
    <mergeCell ref="E2:F3"/>
    <mergeCell ref="G2:G4"/>
    <mergeCell ref="H2:H4"/>
    <mergeCell ref="A2:A4"/>
  </mergeCells>
  <printOptions/>
  <pageMargins left="0.7" right="0.7" top="0.75" bottom="0.75" header="0.3" footer="0.3"/>
  <pageSetup horizontalDpi="600" verticalDpi="600" orientation="landscape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7"/>
  <sheetViews>
    <sheetView zoomScaleSheetLayoutView="100" zoomScalePageLayoutView="0" workbookViewId="0" topLeftCell="A1">
      <selection activeCell="A2" sqref="A2:F9"/>
    </sheetView>
  </sheetViews>
  <sheetFormatPr defaultColWidth="9.140625" defaultRowHeight="15"/>
  <cols>
    <col min="1" max="1" width="25.57421875" style="54" customWidth="1"/>
    <col min="2" max="2" width="12.57421875" style="54" customWidth="1"/>
    <col min="3" max="6" width="13.7109375" style="54" bestFit="1" customWidth="1"/>
    <col min="7" max="16384" width="9.140625" style="54" customWidth="1"/>
  </cols>
  <sheetData>
    <row r="1" ht="15.75">
      <c r="A1" s="35" t="s">
        <v>221</v>
      </c>
    </row>
    <row r="2" spans="1:6" ht="15">
      <c r="A2" s="206" t="s">
        <v>121</v>
      </c>
      <c r="B2" s="162"/>
      <c r="C2" s="206" t="s">
        <v>53</v>
      </c>
      <c r="D2" s="206"/>
      <c r="E2" s="206" t="s">
        <v>175</v>
      </c>
      <c r="F2" s="206"/>
    </row>
    <row r="3" spans="1:6" ht="15">
      <c r="A3" s="206"/>
      <c r="B3" s="162" t="s">
        <v>9</v>
      </c>
      <c r="C3" s="162" t="s">
        <v>34</v>
      </c>
      <c r="D3" s="162" t="s">
        <v>35</v>
      </c>
      <c r="E3" s="162" t="s">
        <v>37</v>
      </c>
      <c r="F3" s="162" t="s">
        <v>36</v>
      </c>
    </row>
    <row r="4" spans="1:6" s="5" customFormat="1" ht="15">
      <c r="A4" s="106" t="s">
        <v>9</v>
      </c>
      <c r="B4" s="88">
        <v>1081161</v>
      </c>
      <c r="C4" s="88">
        <v>534837</v>
      </c>
      <c r="D4" s="88">
        <v>546325</v>
      </c>
      <c r="E4" s="88">
        <v>246952</v>
      </c>
      <c r="F4" s="88">
        <v>834210</v>
      </c>
    </row>
    <row r="5" spans="1:8" ht="15">
      <c r="A5" s="91" t="s">
        <v>92</v>
      </c>
      <c r="B5" s="116">
        <v>230264</v>
      </c>
      <c r="C5" s="116">
        <v>115982</v>
      </c>
      <c r="D5" s="116">
        <v>114282</v>
      </c>
      <c r="E5" s="116">
        <v>47256</v>
      </c>
      <c r="F5" s="116">
        <v>183009</v>
      </c>
      <c r="H5" s="53"/>
    </row>
    <row r="6" spans="1:7" ht="15">
      <c r="A6" s="91" t="s">
        <v>93</v>
      </c>
      <c r="B6" s="116">
        <v>336154</v>
      </c>
      <c r="C6" s="116">
        <v>173337</v>
      </c>
      <c r="D6" s="116">
        <v>162817</v>
      </c>
      <c r="E6" s="116">
        <v>87864</v>
      </c>
      <c r="F6" s="116">
        <v>248290</v>
      </c>
      <c r="G6" s="53"/>
    </row>
    <row r="7" spans="1:7" ht="15">
      <c r="A7" s="91" t="s">
        <v>94</v>
      </c>
      <c r="B7" s="116">
        <v>418576</v>
      </c>
      <c r="C7" s="116">
        <v>204196</v>
      </c>
      <c r="D7" s="116">
        <v>214380</v>
      </c>
      <c r="E7" s="116">
        <v>97667</v>
      </c>
      <c r="F7" s="116">
        <v>320909</v>
      </c>
      <c r="G7" s="53"/>
    </row>
    <row r="8" spans="1:7" ht="15">
      <c r="A8" s="91" t="s">
        <v>95</v>
      </c>
      <c r="B8" s="116">
        <v>77783</v>
      </c>
      <c r="C8" s="116">
        <v>30028</v>
      </c>
      <c r="D8" s="116">
        <v>47756</v>
      </c>
      <c r="E8" s="116">
        <v>10475</v>
      </c>
      <c r="F8" s="116">
        <v>67308</v>
      </c>
      <c r="G8" s="53"/>
    </row>
    <row r="9" spans="1:7" ht="15">
      <c r="A9" s="91" t="s">
        <v>103</v>
      </c>
      <c r="B9" s="116">
        <v>18384</v>
      </c>
      <c r="C9" s="116">
        <v>11294</v>
      </c>
      <c r="D9" s="116">
        <v>7090</v>
      </c>
      <c r="E9" s="116">
        <v>3690</v>
      </c>
      <c r="F9" s="116">
        <v>14693</v>
      </c>
      <c r="G9" s="53"/>
    </row>
    <row r="10" spans="1:6" ht="7.5" customHeight="1">
      <c r="A10" s="23"/>
      <c r="B10" s="23"/>
      <c r="C10" s="23"/>
      <c r="D10" s="23"/>
      <c r="E10" s="23"/>
      <c r="F10" s="23"/>
    </row>
    <row r="17" spans="2:4" ht="15">
      <c r="B17" s="53"/>
      <c r="C17" s="53"/>
      <c r="D17" s="53"/>
    </row>
    <row r="18" spans="3:4" ht="15">
      <c r="C18" s="53"/>
      <c r="D18" s="53"/>
    </row>
    <row r="19" spans="2:4" ht="15">
      <c r="B19" s="53"/>
      <c r="C19" s="53"/>
      <c r="D19" s="53"/>
    </row>
    <row r="21" spans="2:4" ht="15">
      <c r="B21" s="53"/>
      <c r="C21" s="53"/>
      <c r="D21" s="53"/>
    </row>
    <row r="22" spans="2:4" ht="15">
      <c r="B22" s="53"/>
      <c r="C22" s="53"/>
      <c r="D22" s="53"/>
    </row>
    <row r="23" spans="2:4" ht="15">
      <c r="B23" s="53"/>
      <c r="C23" s="53"/>
      <c r="D23" s="53"/>
    </row>
    <row r="24" spans="2:4" ht="15">
      <c r="B24" s="53"/>
      <c r="C24" s="53"/>
      <c r="D24" s="53"/>
    </row>
    <row r="25" ht="15">
      <c r="D25" s="53"/>
    </row>
    <row r="27" spans="2:4" ht="15">
      <c r="B27" s="53"/>
      <c r="C27" s="53"/>
      <c r="D27" s="53"/>
    </row>
  </sheetData>
  <sheetProtection/>
  <mergeCells count="3">
    <mergeCell ref="C2:D2"/>
    <mergeCell ref="E2:F2"/>
    <mergeCell ref="A2:A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zoomScaleSheetLayoutView="100" zoomScalePageLayoutView="0" workbookViewId="0" topLeftCell="A1">
      <selection activeCell="D12" sqref="D12:D13"/>
    </sheetView>
  </sheetViews>
  <sheetFormatPr defaultColWidth="9.140625" defaultRowHeight="15"/>
  <cols>
    <col min="1" max="1" width="45.8515625" style="36" customWidth="1"/>
    <col min="2" max="2" width="15.140625" style="36" customWidth="1"/>
    <col min="3" max="6" width="12.28125" style="36" customWidth="1"/>
    <col min="7" max="7" width="13.7109375" style="36" customWidth="1"/>
    <col min="8" max="8" width="15.8515625" style="36" customWidth="1"/>
    <col min="9" max="9" width="12.28125" style="36" customWidth="1"/>
    <col min="10" max="10" width="10.57421875" style="36" bestFit="1" customWidth="1"/>
    <col min="11" max="11" width="14.140625" style="36" customWidth="1"/>
    <col min="12" max="12" width="10.57421875" style="36" bestFit="1" customWidth="1"/>
    <col min="13" max="16384" width="9.140625" style="36" customWidth="1"/>
  </cols>
  <sheetData>
    <row r="1" s="54" customFormat="1" ht="15">
      <c r="A1" s="15" t="s">
        <v>202</v>
      </c>
    </row>
    <row r="2" spans="1:8" s="54" customFormat="1" ht="15">
      <c r="A2" s="167"/>
      <c r="B2" s="170" t="s">
        <v>96</v>
      </c>
      <c r="C2" s="171" t="s">
        <v>53</v>
      </c>
      <c r="D2" s="171"/>
      <c r="E2" s="171" t="s">
        <v>198</v>
      </c>
      <c r="F2" s="171"/>
      <c r="G2" s="168" t="s">
        <v>163</v>
      </c>
      <c r="H2" s="169" t="s">
        <v>171</v>
      </c>
    </row>
    <row r="3" spans="1:8" s="54" customFormat="1" ht="15">
      <c r="A3" s="167"/>
      <c r="B3" s="170"/>
      <c r="C3" s="171" t="s">
        <v>97</v>
      </c>
      <c r="D3" s="171" t="s">
        <v>98</v>
      </c>
      <c r="E3" s="171" t="s">
        <v>99</v>
      </c>
      <c r="F3" s="171" t="s">
        <v>100</v>
      </c>
      <c r="G3" s="168"/>
      <c r="H3" s="169"/>
    </row>
    <row r="4" spans="1:9" s="54" customFormat="1" ht="24.75" customHeight="1">
      <c r="A4" s="167"/>
      <c r="B4" s="170"/>
      <c r="C4" s="171"/>
      <c r="D4" s="171"/>
      <c r="E4" s="171"/>
      <c r="F4" s="171"/>
      <c r="G4" s="168"/>
      <c r="H4" s="169"/>
      <c r="I4" s="36"/>
    </row>
    <row r="5" spans="1:12" s="54" customFormat="1" ht="15">
      <c r="A5" s="76" t="s">
        <v>123</v>
      </c>
      <c r="B5" s="77">
        <f aca="true" t="shared" si="0" ref="B5:H5">SUM(B6,B9)</f>
        <v>7976249</v>
      </c>
      <c r="C5" s="77">
        <f t="shared" si="0"/>
        <v>3736144</v>
      </c>
      <c r="D5" s="77">
        <f t="shared" si="0"/>
        <v>4240105</v>
      </c>
      <c r="E5" s="77">
        <f t="shared" si="0"/>
        <v>2476019</v>
      </c>
      <c r="F5" s="77">
        <f t="shared" si="0"/>
        <v>5500230</v>
      </c>
      <c r="G5" s="77">
        <f t="shared" si="0"/>
        <v>3323565</v>
      </c>
      <c r="H5" s="77">
        <f t="shared" si="0"/>
        <v>4652685</v>
      </c>
      <c r="I5" s="50"/>
      <c r="J5" s="56"/>
      <c r="K5" s="56"/>
      <c r="L5" s="48"/>
    </row>
    <row r="6" spans="1:9" s="54" customFormat="1" ht="15">
      <c r="A6" s="76" t="s">
        <v>11</v>
      </c>
      <c r="B6" s="77">
        <f aca="true" t="shared" si="1" ref="B6:H6">SUM(B7:B8)</f>
        <v>4596057</v>
      </c>
      <c r="C6" s="77">
        <f t="shared" si="1"/>
        <v>2436805</v>
      </c>
      <c r="D6" s="77">
        <f t="shared" si="1"/>
        <v>2159252</v>
      </c>
      <c r="E6" s="77">
        <f t="shared" si="1"/>
        <v>1603656</v>
      </c>
      <c r="F6" s="77">
        <f t="shared" si="1"/>
        <v>2992401</v>
      </c>
      <c r="G6" s="77">
        <f t="shared" si="1"/>
        <v>1795452</v>
      </c>
      <c r="H6" s="77">
        <f t="shared" si="1"/>
        <v>2800606</v>
      </c>
      <c r="I6" s="36"/>
    </row>
    <row r="7" spans="1:9" s="54" customFormat="1" ht="15">
      <c r="A7" s="76" t="s">
        <v>124</v>
      </c>
      <c r="B7" s="78">
        <v>3803942</v>
      </c>
      <c r="C7" s="78">
        <v>2059803</v>
      </c>
      <c r="D7" s="78">
        <v>1744139</v>
      </c>
      <c r="E7" s="78">
        <v>1349161</v>
      </c>
      <c r="F7" s="78">
        <v>2454781</v>
      </c>
      <c r="G7" s="78">
        <v>1372143</v>
      </c>
      <c r="H7" s="78">
        <v>2431800</v>
      </c>
      <c r="I7" s="29"/>
    </row>
    <row r="8" spans="1:10" s="54" customFormat="1" ht="15">
      <c r="A8" s="76" t="s">
        <v>125</v>
      </c>
      <c r="B8" s="78">
        <v>792115</v>
      </c>
      <c r="C8" s="78">
        <v>377002</v>
      </c>
      <c r="D8" s="78">
        <v>415113</v>
      </c>
      <c r="E8" s="78">
        <v>254495</v>
      </c>
      <c r="F8" s="78">
        <v>537620</v>
      </c>
      <c r="G8" s="78">
        <v>423309</v>
      </c>
      <c r="H8" s="78">
        <v>368806</v>
      </c>
      <c r="I8" s="164"/>
      <c r="J8" s="165"/>
    </row>
    <row r="9" spans="1:10" s="54" customFormat="1" ht="15">
      <c r="A9" s="76" t="s">
        <v>14</v>
      </c>
      <c r="B9" s="78">
        <v>3380192</v>
      </c>
      <c r="C9" s="78">
        <v>1299339</v>
      </c>
      <c r="D9" s="78">
        <v>2080853</v>
      </c>
      <c r="E9" s="78">
        <v>872363</v>
      </c>
      <c r="F9" s="78">
        <v>2507829</v>
      </c>
      <c r="G9" s="78">
        <v>1528113</v>
      </c>
      <c r="H9" s="78">
        <v>1852079</v>
      </c>
      <c r="I9" s="50"/>
      <c r="J9" s="48"/>
    </row>
    <row r="10" spans="1:10" s="54" customFormat="1" ht="15">
      <c r="A10" s="79"/>
      <c r="B10" s="79"/>
      <c r="C10" s="79"/>
      <c r="D10" s="79"/>
      <c r="E10" s="79"/>
      <c r="F10" s="79"/>
      <c r="G10" s="79"/>
      <c r="H10" s="79"/>
      <c r="I10" s="41"/>
      <c r="J10" s="48"/>
    </row>
    <row r="11" spans="1:10" s="54" customFormat="1" ht="15">
      <c r="A11" s="76" t="s">
        <v>126</v>
      </c>
      <c r="B11" s="78">
        <f aca="true" t="shared" si="2" ref="B11:H11">SUM(B12:B14)</f>
        <v>3233185</v>
      </c>
      <c r="C11" s="78">
        <f t="shared" si="2"/>
        <v>1408207</v>
      </c>
      <c r="D11" s="78">
        <f t="shared" si="2"/>
        <v>1824979</v>
      </c>
      <c r="E11" s="78">
        <f t="shared" si="2"/>
        <v>817547</v>
      </c>
      <c r="F11" s="78">
        <f t="shared" si="2"/>
        <v>2415639</v>
      </c>
      <c r="G11" s="78">
        <f t="shared" si="2"/>
        <v>1889409</v>
      </c>
      <c r="H11" s="78">
        <f t="shared" si="2"/>
        <v>1343776</v>
      </c>
      <c r="I11" s="36"/>
      <c r="J11" s="48"/>
    </row>
    <row r="12" spans="1:9" s="54" customFormat="1" ht="15">
      <c r="A12" s="76" t="s">
        <v>125</v>
      </c>
      <c r="B12" s="78">
        <v>792115</v>
      </c>
      <c r="C12" s="78">
        <v>377002</v>
      </c>
      <c r="D12" s="78">
        <v>415113</v>
      </c>
      <c r="E12" s="78">
        <v>254495</v>
      </c>
      <c r="F12" s="78">
        <v>537620</v>
      </c>
      <c r="G12" s="78">
        <v>423309</v>
      </c>
      <c r="H12" s="78">
        <v>368806</v>
      </c>
      <c r="I12" s="163"/>
    </row>
    <row r="13" spans="1:8" s="54" customFormat="1" ht="15">
      <c r="A13" s="76" t="s">
        <v>127</v>
      </c>
      <c r="B13" s="78">
        <v>1081161</v>
      </c>
      <c r="C13" s="78">
        <v>534837</v>
      </c>
      <c r="D13" s="78">
        <v>546325</v>
      </c>
      <c r="E13" s="78">
        <v>246952</v>
      </c>
      <c r="F13" s="78">
        <v>834210</v>
      </c>
      <c r="G13" s="78">
        <v>573747</v>
      </c>
      <c r="H13" s="78">
        <v>507414</v>
      </c>
    </row>
    <row r="14" spans="1:8" s="54" customFormat="1" ht="15">
      <c r="A14" s="76" t="s">
        <v>128</v>
      </c>
      <c r="B14" s="78">
        <v>1359909</v>
      </c>
      <c r="C14" s="78">
        <v>496368</v>
      </c>
      <c r="D14" s="78">
        <v>863541</v>
      </c>
      <c r="E14" s="78">
        <v>316100</v>
      </c>
      <c r="F14" s="78">
        <v>1043809</v>
      </c>
      <c r="G14" s="78">
        <v>892353</v>
      </c>
      <c r="H14" s="78">
        <v>467556</v>
      </c>
    </row>
    <row r="15" spans="1:13" s="54" customFormat="1" ht="15" customHeight="1">
      <c r="A15" s="79"/>
      <c r="B15" s="79"/>
      <c r="C15" s="79"/>
      <c r="D15" s="79"/>
      <c r="E15" s="79"/>
      <c r="F15" s="79"/>
      <c r="G15" s="79"/>
      <c r="H15" s="79"/>
      <c r="I15" s="48"/>
      <c r="M15" s="48"/>
    </row>
    <row r="16" spans="1:8" s="54" customFormat="1" ht="15">
      <c r="A16" s="76" t="s">
        <v>153</v>
      </c>
      <c r="B16" s="80">
        <f aca="true" t="shared" si="3" ref="B16:H16">B6/B5*100</f>
        <v>57.621784375086584</v>
      </c>
      <c r="C16" s="80">
        <f t="shared" si="3"/>
        <v>65.22245930563703</v>
      </c>
      <c r="D16" s="80">
        <f t="shared" si="3"/>
        <v>50.92449361513454</v>
      </c>
      <c r="E16" s="80">
        <f t="shared" si="3"/>
        <v>64.7675159197082</v>
      </c>
      <c r="F16" s="80">
        <f t="shared" si="3"/>
        <v>54.40501579024877</v>
      </c>
      <c r="G16" s="80">
        <f t="shared" si="3"/>
        <v>54.02187109323874</v>
      </c>
      <c r="H16" s="80">
        <f t="shared" si="3"/>
        <v>60.19332922817685</v>
      </c>
    </row>
    <row r="17" spans="1:8" s="54" customFormat="1" ht="15">
      <c r="A17" s="76" t="s">
        <v>154</v>
      </c>
      <c r="B17" s="80">
        <f aca="true" t="shared" si="4" ref="B17:H17">B7/B5*100</f>
        <v>47.69086321151709</v>
      </c>
      <c r="C17" s="80">
        <f t="shared" si="4"/>
        <v>55.13178828225036</v>
      </c>
      <c r="D17" s="80">
        <f t="shared" si="4"/>
        <v>41.13433511670112</v>
      </c>
      <c r="E17" s="80">
        <f t="shared" si="4"/>
        <v>54.48912144858339</v>
      </c>
      <c r="F17" s="80">
        <f t="shared" si="4"/>
        <v>44.630515451172045</v>
      </c>
      <c r="G17" s="80">
        <f t="shared" si="4"/>
        <v>41.285276502791426</v>
      </c>
      <c r="H17" s="80">
        <f t="shared" si="4"/>
        <v>52.26659445030128</v>
      </c>
    </row>
    <row r="18" spans="1:8" s="54" customFormat="1" ht="15">
      <c r="A18" s="76" t="s">
        <v>155</v>
      </c>
      <c r="B18" s="80">
        <f>B13/B7*100</f>
        <v>28.422121052318882</v>
      </c>
      <c r="C18" s="80">
        <f aca="true" t="shared" si="5" ref="C18:H18">C13/C7*100</f>
        <v>25.965444268214</v>
      </c>
      <c r="D18" s="80">
        <f t="shared" si="5"/>
        <v>31.323478231952844</v>
      </c>
      <c r="E18" s="80">
        <f t="shared" si="5"/>
        <v>18.304116410124514</v>
      </c>
      <c r="F18" s="80">
        <f t="shared" si="5"/>
        <v>33.9830722170328</v>
      </c>
      <c r="G18" s="80">
        <f t="shared" si="5"/>
        <v>41.81393630255739</v>
      </c>
      <c r="H18" s="80">
        <f t="shared" si="5"/>
        <v>20.86577843572662</v>
      </c>
    </row>
    <row r="19" spans="1:8" s="54" customFormat="1" ht="15">
      <c r="A19" s="76" t="s">
        <v>156</v>
      </c>
      <c r="B19" s="80">
        <f>B8/B6*100</f>
        <v>17.234664409079347</v>
      </c>
      <c r="C19" s="80">
        <f aca="true" t="shared" si="6" ref="C19:H19">C8/C6*100</f>
        <v>15.471159982025645</v>
      </c>
      <c r="D19" s="80">
        <f t="shared" si="6"/>
        <v>19.22485193946793</v>
      </c>
      <c r="E19" s="80">
        <f t="shared" si="6"/>
        <v>15.869675291957877</v>
      </c>
      <c r="F19" s="80">
        <f t="shared" si="6"/>
        <v>17.966174987911046</v>
      </c>
      <c r="G19" s="80">
        <f t="shared" si="6"/>
        <v>23.576737222716062</v>
      </c>
      <c r="H19" s="80">
        <f t="shared" si="6"/>
        <v>13.168792754139641</v>
      </c>
    </row>
    <row r="20" spans="1:8" s="54" customFormat="1" ht="30">
      <c r="A20" s="81" t="s">
        <v>157</v>
      </c>
      <c r="B20" s="80">
        <f>(B8+B13)/B6*100</f>
        <v>40.758328280088776</v>
      </c>
      <c r="C20" s="80">
        <f aca="true" t="shared" si="7" ref="C20:H20">(C8+C13)/C6*100</f>
        <v>37.41944882746055</v>
      </c>
      <c r="D20" s="80">
        <f t="shared" si="7"/>
        <v>44.52643785903637</v>
      </c>
      <c r="E20" s="80">
        <f t="shared" si="7"/>
        <v>31.268987862733656</v>
      </c>
      <c r="F20" s="80">
        <f t="shared" si="7"/>
        <v>45.84378898416355</v>
      </c>
      <c r="G20" s="80">
        <f t="shared" si="7"/>
        <v>55.53231164074561</v>
      </c>
      <c r="H20" s="80">
        <f t="shared" si="7"/>
        <v>31.286800071127463</v>
      </c>
    </row>
    <row r="21" spans="1:8" s="54" customFormat="1" ht="28.5" customHeight="1">
      <c r="A21" s="81" t="s">
        <v>158</v>
      </c>
      <c r="B21" s="80">
        <f>(B8+B14)/(B6+B14)*100</f>
        <v>36.13224118472134</v>
      </c>
      <c r="C21" s="80">
        <f aca="true" t="shared" si="8" ref="C21:H21">(C8+C14)/(C6+C14)*100</f>
        <v>29.775604780215826</v>
      </c>
      <c r="D21" s="80">
        <f t="shared" si="8"/>
        <v>42.300415542843986</v>
      </c>
      <c r="E21" s="80">
        <f t="shared" si="8"/>
        <v>29.722266788070982</v>
      </c>
      <c r="F21" s="80">
        <f t="shared" si="8"/>
        <v>39.18103864764222</v>
      </c>
      <c r="G21" s="80">
        <f t="shared" si="8"/>
        <v>48.94930993877904</v>
      </c>
      <c r="H21" s="80">
        <f t="shared" si="8"/>
        <v>25.591203863211188</v>
      </c>
    </row>
    <row r="22" spans="1:9" s="54" customFormat="1" ht="30">
      <c r="A22" s="81" t="s">
        <v>159</v>
      </c>
      <c r="B22" s="80">
        <f>(B12+B13+B14)/(B14+B6)*100</f>
        <v>54.28481290860291</v>
      </c>
      <c r="C22" s="80">
        <f aca="true" t="shared" si="9" ref="C22:H22">(C12+C13+C14)/(C14+C6)*100</f>
        <v>48.00968098369922</v>
      </c>
      <c r="D22" s="80">
        <f t="shared" si="9"/>
        <v>60.3739323202085</v>
      </c>
      <c r="E22" s="80">
        <f t="shared" si="9"/>
        <v>42.58598488557921</v>
      </c>
      <c r="F22" s="80">
        <f t="shared" si="9"/>
        <v>59.84919020566324</v>
      </c>
      <c r="G22" s="80">
        <f t="shared" si="9"/>
        <v>70.29561296299397</v>
      </c>
      <c r="H22" s="80">
        <f t="shared" si="9"/>
        <v>41.11717840180505</v>
      </c>
      <c r="I22" s="49"/>
    </row>
    <row r="23" spans="1:8" s="54" customFormat="1" ht="15" customHeight="1">
      <c r="A23" s="79"/>
      <c r="B23" s="82"/>
      <c r="C23" s="82"/>
      <c r="D23" s="82"/>
      <c r="E23" s="82"/>
      <c r="F23" s="82"/>
      <c r="G23" s="82"/>
      <c r="H23" s="82"/>
    </row>
    <row r="24" spans="1:8" s="54" customFormat="1" ht="15" customHeight="1">
      <c r="A24" s="76" t="s">
        <v>160</v>
      </c>
      <c r="B24" s="83">
        <v>20.4</v>
      </c>
      <c r="C24" s="83">
        <v>17.4</v>
      </c>
      <c r="D24" s="83">
        <v>23.6</v>
      </c>
      <c r="E24" s="83">
        <v>19.2</v>
      </c>
      <c r="F24" s="83">
        <v>20.4</v>
      </c>
      <c r="G24" s="83">
        <v>29.1</v>
      </c>
      <c r="H24" s="83">
        <v>16.6</v>
      </c>
    </row>
    <row r="25" spans="1:8" s="54" customFormat="1" ht="15">
      <c r="A25" s="84" t="s">
        <v>152</v>
      </c>
      <c r="B25" s="85" t="s">
        <v>222</v>
      </c>
      <c r="C25" s="85" t="s">
        <v>223</v>
      </c>
      <c r="D25" s="85" t="s">
        <v>222</v>
      </c>
      <c r="E25" s="85" t="s">
        <v>224</v>
      </c>
      <c r="F25" s="85" t="s">
        <v>222</v>
      </c>
      <c r="G25" s="85" t="s">
        <v>222</v>
      </c>
      <c r="H25" s="85" t="s">
        <v>223</v>
      </c>
    </row>
    <row r="26" spans="1:8" s="54" customFormat="1" ht="15">
      <c r="A26" s="79"/>
      <c r="B26" s="79"/>
      <c r="C26" s="79"/>
      <c r="D26" s="79"/>
      <c r="E26" s="79"/>
      <c r="F26" s="79"/>
      <c r="G26" s="79"/>
      <c r="H26" s="79"/>
    </row>
    <row r="27" ht="14.25" customHeight="1"/>
    <row r="29" ht="15">
      <c r="B29" s="55"/>
    </row>
  </sheetData>
  <sheetProtection/>
  <mergeCells count="10">
    <mergeCell ref="A2:A4"/>
    <mergeCell ref="G2:G4"/>
    <mergeCell ref="H2:H4"/>
    <mergeCell ref="B2:B4"/>
    <mergeCell ref="C2:D2"/>
    <mergeCell ref="E2:F2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scale="79" r:id="rId1"/>
  <headerFoot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zoomScaleSheetLayoutView="100" zoomScalePageLayoutView="0" workbookViewId="0" topLeftCell="A1">
      <selection activeCell="A24" sqref="A24:H38"/>
    </sheetView>
  </sheetViews>
  <sheetFormatPr defaultColWidth="11.421875" defaultRowHeight="15"/>
  <cols>
    <col min="1" max="1" width="12.00390625" style="36" customWidth="1"/>
    <col min="2" max="2" width="14.28125" style="36" bestFit="1" customWidth="1"/>
    <col min="3" max="6" width="13.28125" style="36" bestFit="1" customWidth="1"/>
    <col min="7" max="7" width="13.57421875" style="36" bestFit="1" customWidth="1"/>
    <col min="8" max="8" width="15.421875" style="36" customWidth="1"/>
    <col min="9" max="9" width="13.8515625" style="36" customWidth="1"/>
    <col min="10" max="16384" width="11.421875" style="36" customWidth="1"/>
  </cols>
  <sheetData>
    <row r="1" spans="1:8" ht="15">
      <c r="A1" s="15" t="s">
        <v>203</v>
      </c>
      <c r="G1" s="37"/>
      <c r="H1" s="37"/>
    </row>
    <row r="2" spans="1:8" ht="15">
      <c r="A2" s="176"/>
      <c r="B2" s="178" t="s">
        <v>9</v>
      </c>
      <c r="C2" s="167" t="s">
        <v>53</v>
      </c>
      <c r="D2" s="167"/>
      <c r="E2" s="7" t="s">
        <v>37</v>
      </c>
      <c r="F2" s="7" t="s">
        <v>36</v>
      </c>
      <c r="G2" s="8"/>
      <c r="H2" s="8"/>
    </row>
    <row r="3" spans="1:8" ht="15">
      <c r="A3" s="177"/>
      <c r="B3" s="179"/>
      <c r="C3" s="87" t="s">
        <v>34</v>
      </c>
      <c r="D3" s="87" t="s">
        <v>35</v>
      </c>
      <c r="E3" s="7"/>
      <c r="F3" s="7"/>
      <c r="G3" s="8"/>
      <c r="H3" s="8"/>
    </row>
    <row r="4" spans="1:8" s="5" customFormat="1" ht="15">
      <c r="A4" s="88" t="s">
        <v>129</v>
      </c>
      <c r="B4" s="89">
        <v>13257705</v>
      </c>
      <c r="C4" s="89">
        <v>6380843</v>
      </c>
      <c r="D4" s="89">
        <v>6876862</v>
      </c>
      <c r="E4" s="42">
        <v>3941446</v>
      </c>
      <c r="F4" s="42">
        <v>9316259</v>
      </c>
      <c r="G4" s="65"/>
      <c r="H4" s="57"/>
    </row>
    <row r="5" spans="1:8" ht="11.25" customHeight="1">
      <c r="A5" s="86"/>
      <c r="B5" s="86"/>
      <c r="C5" s="86"/>
      <c r="D5" s="86"/>
      <c r="E5" s="11"/>
      <c r="F5" s="11"/>
      <c r="G5" s="66"/>
      <c r="H5" s="37"/>
    </row>
    <row r="6" spans="1:8" ht="15">
      <c r="A6" s="90" t="s">
        <v>130</v>
      </c>
      <c r="B6" s="78">
        <v>1668796</v>
      </c>
      <c r="C6" s="78">
        <v>791087</v>
      </c>
      <c r="D6" s="78">
        <v>877709</v>
      </c>
      <c r="E6" s="3">
        <v>491147</v>
      </c>
      <c r="F6" s="3">
        <v>1177650</v>
      </c>
      <c r="G6" s="58"/>
      <c r="H6" s="58"/>
    </row>
    <row r="7" spans="1:8" ht="15">
      <c r="A7" s="90" t="s">
        <v>131</v>
      </c>
      <c r="B7" s="78">
        <v>1732392</v>
      </c>
      <c r="C7" s="78">
        <v>890182</v>
      </c>
      <c r="D7" s="78">
        <v>842210</v>
      </c>
      <c r="E7" s="3">
        <v>491963</v>
      </c>
      <c r="F7" s="3">
        <v>1240429</v>
      </c>
      <c r="G7" s="58"/>
      <c r="H7" s="58"/>
    </row>
    <row r="8" spans="1:8" ht="15">
      <c r="A8" s="90" t="s">
        <v>132</v>
      </c>
      <c r="B8" s="78">
        <v>1589127</v>
      </c>
      <c r="C8" s="78">
        <v>821822</v>
      </c>
      <c r="D8" s="78">
        <v>767305</v>
      </c>
      <c r="E8" s="3">
        <v>393204</v>
      </c>
      <c r="F8" s="3">
        <v>1195923</v>
      </c>
      <c r="G8" s="58"/>
      <c r="H8" s="58"/>
    </row>
    <row r="9" spans="1:8" ht="15">
      <c r="A9" s="90" t="s">
        <v>133</v>
      </c>
      <c r="B9" s="78">
        <v>1497228</v>
      </c>
      <c r="C9" s="78">
        <v>774150</v>
      </c>
      <c r="D9" s="78">
        <v>723079</v>
      </c>
      <c r="E9" s="3">
        <v>450762</v>
      </c>
      <c r="F9" s="3">
        <v>1046466</v>
      </c>
      <c r="G9" s="58"/>
      <c r="H9" s="58"/>
    </row>
    <row r="10" spans="1:8" ht="15">
      <c r="A10" s="90" t="s">
        <v>83</v>
      </c>
      <c r="B10" s="78">
        <v>1128945</v>
      </c>
      <c r="C10" s="78">
        <v>523231</v>
      </c>
      <c r="D10" s="78">
        <v>605714</v>
      </c>
      <c r="E10" s="3">
        <v>392415</v>
      </c>
      <c r="F10" s="3">
        <v>736530</v>
      </c>
      <c r="G10" s="58"/>
      <c r="H10" s="58"/>
    </row>
    <row r="11" spans="1:8" ht="15">
      <c r="A11" s="90" t="s">
        <v>134</v>
      </c>
      <c r="B11" s="78">
        <v>912483</v>
      </c>
      <c r="C11" s="78">
        <v>426187</v>
      </c>
      <c r="D11" s="78">
        <v>486296</v>
      </c>
      <c r="E11" s="3">
        <v>336851</v>
      </c>
      <c r="F11" s="3">
        <v>575631</v>
      </c>
      <c r="G11" s="58"/>
      <c r="H11" s="58"/>
    </row>
    <row r="12" spans="1:8" ht="15">
      <c r="A12" s="90" t="s">
        <v>135</v>
      </c>
      <c r="B12" s="78">
        <v>889681</v>
      </c>
      <c r="C12" s="78">
        <v>437752</v>
      </c>
      <c r="D12" s="78">
        <v>451930</v>
      </c>
      <c r="E12" s="3">
        <v>323625</v>
      </c>
      <c r="F12" s="3">
        <v>566056</v>
      </c>
      <c r="G12" s="58"/>
      <c r="H12" s="58"/>
    </row>
    <row r="13" spans="1:8" ht="15">
      <c r="A13" s="90" t="s">
        <v>136</v>
      </c>
      <c r="B13" s="78">
        <v>895872</v>
      </c>
      <c r="C13" s="78">
        <v>438826</v>
      </c>
      <c r="D13" s="78">
        <v>457046</v>
      </c>
      <c r="E13" s="3">
        <v>287653</v>
      </c>
      <c r="F13" s="3">
        <v>608219</v>
      </c>
      <c r="G13" s="58"/>
      <c r="H13" s="58"/>
    </row>
    <row r="14" spans="1:8" ht="15">
      <c r="A14" s="90" t="s">
        <v>137</v>
      </c>
      <c r="B14" s="78">
        <v>731634</v>
      </c>
      <c r="C14" s="78">
        <v>347906</v>
      </c>
      <c r="D14" s="78">
        <v>383729</v>
      </c>
      <c r="E14" s="3">
        <v>237693</v>
      </c>
      <c r="F14" s="3">
        <v>493942</v>
      </c>
      <c r="G14" s="58"/>
      <c r="H14" s="58"/>
    </row>
    <row r="15" spans="1:8" ht="16.5" customHeight="1">
      <c r="A15" s="90" t="s">
        <v>138</v>
      </c>
      <c r="B15" s="78">
        <v>528281</v>
      </c>
      <c r="C15" s="78">
        <v>233031</v>
      </c>
      <c r="D15" s="78">
        <v>295251</v>
      </c>
      <c r="E15" s="3">
        <v>165748</v>
      </c>
      <c r="F15" s="3">
        <v>362533</v>
      </c>
      <c r="G15" s="58"/>
      <c r="H15" s="58"/>
    </row>
    <row r="16" spans="1:8" ht="15">
      <c r="A16" s="90" t="s">
        <v>139</v>
      </c>
      <c r="B16" s="78">
        <v>413866</v>
      </c>
      <c r="C16" s="78">
        <v>171711</v>
      </c>
      <c r="D16" s="78">
        <v>242155</v>
      </c>
      <c r="E16" s="3">
        <v>107206</v>
      </c>
      <c r="F16" s="3">
        <v>306660</v>
      </c>
      <c r="G16" s="58"/>
      <c r="H16" s="58"/>
    </row>
    <row r="17" spans="1:8" ht="15">
      <c r="A17" s="90" t="s">
        <v>140</v>
      </c>
      <c r="B17" s="78">
        <v>356478</v>
      </c>
      <c r="C17" s="78">
        <v>156153</v>
      </c>
      <c r="D17" s="78">
        <v>200325</v>
      </c>
      <c r="E17" s="3">
        <v>84122</v>
      </c>
      <c r="F17" s="3">
        <v>272355</v>
      </c>
      <c r="G17" s="58"/>
      <c r="H17" s="58"/>
    </row>
    <row r="18" spans="1:8" ht="15">
      <c r="A18" s="90" t="s">
        <v>141</v>
      </c>
      <c r="B18" s="78">
        <v>320313</v>
      </c>
      <c r="C18" s="78">
        <v>135896</v>
      </c>
      <c r="D18" s="78">
        <v>184417</v>
      </c>
      <c r="E18" s="3">
        <v>61558</v>
      </c>
      <c r="F18" s="3">
        <v>258754</v>
      </c>
      <c r="G18" s="58"/>
      <c r="H18" s="58"/>
    </row>
    <row r="19" spans="1:8" ht="15">
      <c r="A19" s="90" t="s">
        <v>142</v>
      </c>
      <c r="B19" s="78">
        <v>221956</v>
      </c>
      <c r="C19" s="78">
        <v>93964</v>
      </c>
      <c r="D19" s="78">
        <v>127992</v>
      </c>
      <c r="E19" s="3">
        <v>42207</v>
      </c>
      <c r="F19" s="3">
        <v>179749</v>
      </c>
      <c r="G19" s="58"/>
      <c r="H19" s="58"/>
    </row>
    <row r="20" spans="1:8" ht="15">
      <c r="A20" s="90" t="s">
        <v>143</v>
      </c>
      <c r="B20" s="78">
        <v>163708</v>
      </c>
      <c r="C20" s="78">
        <v>71463</v>
      </c>
      <c r="D20" s="78">
        <v>92245</v>
      </c>
      <c r="E20" s="3">
        <v>30770</v>
      </c>
      <c r="F20" s="3">
        <v>132938</v>
      </c>
      <c r="G20" s="58"/>
      <c r="H20" s="58"/>
    </row>
    <row r="21" spans="1:8" ht="15">
      <c r="A21" s="90" t="s">
        <v>144</v>
      </c>
      <c r="B21" s="78">
        <v>206944</v>
      </c>
      <c r="C21" s="78">
        <v>67484</v>
      </c>
      <c r="D21" s="78">
        <v>139460</v>
      </c>
      <c r="E21" s="3">
        <v>44521</v>
      </c>
      <c r="F21" s="3">
        <v>162423</v>
      </c>
      <c r="G21" s="58"/>
      <c r="H21" s="58"/>
    </row>
    <row r="22" spans="1:8" ht="3.75" customHeight="1">
      <c r="A22" s="38"/>
      <c r="B22" s="38"/>
      <c r="C22" s="38"/>
      <c r="D22" s="38"/>
      <c r="E22" s="38"/>
      <c r="F22" s="38"/>
      <c r="G22" s="38"/>
      <c r="H22" s="38"/>
    </row>
    <row r="23" spans="1:8" ht="15">
      <c r="A23" s="32" t="s">
        <v>204</v>
      </c>
      <c r="B23" s="54"/>
      <c r="C23" s="54"/>
      <c r="D23" s="54"/>
      <c r="E23" s="54"/>
      <c r="F23" s="54"/>
      <c r="G23" s="54"/>
      <c r="H23" s="54"/>
    </row>
    <row r="24" spans="1:8" ht="15" customHeight="1">
      <c r="A24" s="180" t="s">
        <v>110</v>
      </c>
      <c r="B24" s="180" t="s">
        <v>111</v>
      </c>
      <c r="C24" s="180" t="s">
        <v>162</v>
      </c>
      <c r="D24" s="180"/>
      <c r="E24" s="172" t="s">
        <v>54</v>
      </c>
      <c r="F24" s="172"/>
      <c r="G24" s="174" t="s">
        <v>163</v>
      </c>
      <c r="H24" s="175" t="s">
        <v>171</v>
      </c>
    </row>
    <row r="25" spans="1:8" ht="15">
      <c r="A25" s="180"/>
      <c r="B25" s="180"/>
      <c r="C25" s="180"/>
      <c r="D25" s="180"/>
      <c r="E25" s="173"/>
      <c r="F25" s="172"/>
      <c r="G25" s="174"/>
      <c r="H25" s="175"/>
    </row>
    <row r="26" spans="1:8" ht="15">
      <c r="A26" s="180"/>
      <c r="B26" s="180"/>
      <c r="C26" s="87" t="s">
        <v>97</v>
      </c>
      <c r="D26" s="87" t="s">
        <v>98</v>
      </c>
      <c r="E26" s="87" t="s">
        <v>99</v>
      </c>
      <c r="F26" s="87" t="s">
        <v>100</v>
      </c>
      <c r="G26" s="174"/>
      <c r="H26" s="175"/>
    </row>
    <row r="27" spans="1:8" ht="15">
      <c r="A27" s="91"/>
      <c r="B27" s="92">
        <v>3258260</v>
      </c>
      <c r="C27" s="92">
        <v>2347917</v>
      </c>
      <c r="D27" s="92">
        <v>910343</v>
      </c>
      <c r="E27" s="92">
        <v>982064</v>
      </c>
      <c r="F27" s="92">
        <v>2276196</v>
      </c>
      <c r="G27" s="92">
        <v>1521605</v>
      </c>
      <c r="H27" s="92">
        <v>1736656</v>
      </c>
    </row>
    <row r="28" spans="1:8" ht="15">
      <c r="A28" s="87"/>
      <c r="B28" s="87"/>
      <c r="C28" s="87"/>
      <c r="D28" s="87"/>
      <c r="E28" s="87"/>
      <c r="F28" s="87"/>
      <c r="G28" s="87"/>
      <c r="H28" s="87"/>
    </row>
    <row r="29" spans="1:8" ht="13.5" customHeight="1">
      <c r="A29" s="91">
        <v>1</v>
      </c>
      <c r="B29" s="92">
        <v>349870</v>
      </c>
      <c r="C29" s="92">
        <v>176660</v>
      </c>
      <c r="D29" s="92">
        <v>173210</v>
      </c>
      <c r="E29" s="92">
        <v>157671</v>
      </c>
      <c r="F29" s="92">
        <v>192199</v>
      </c>
      <c r="G29" s="92">
        <v>95169</v>
      </c>
      <c r="H29" s="92">
        <v>254701</v>
      </c>
    </row>
    <row r="30" spans="1:8" ht="15">
      <c r="A30" s="91">
        <v>2</v>
      </c>
      <c r="B30" s="92">
        <v>387021</v>
      </c>
      <c r="C30" s="92">
        <v>190859</v>
      </c>
      <c r="D30" s="92">
        <v>196163</v>
      </c>
      <c r="E30" s="92">
        <v>113929</v>
      </c>
      <c r="F30" s="92">
        <v>273092</v>
      </c>
      <c r="G30" s="92">
        <v>151744</v>
      </c>
      <c r="H30" s="92">
        <v>235278</v>
      </c>
    </row>
    <row r="31" spans="1:8" ht="15">
      <c r="A31" s="91">
        <v>3</v>
      </c>
      <c r="B31" s="92">
        <v>637364</v>
      </c>
      <c r="C31" s="92">
        <v>440239</v>
      </c>
      <c r="D31" s="92">
        <v>197125</v>
      </c>
      <c r="E31" s="92">
        <v>174616</v>
      </c>
      <c r="F31" s="92">
        <v>462748</v>
      </c>
      <c r="G31" s="92">
        <v>310705</v>
      </c>
      <c r="H31" s="92">
        <v>326659</v>
      </c>
    </row>
    <row r="32" spans="1:8" ht="15">
      <c r="A32" s="91">
        <v>4</v>
      </c>
      <c r="B32" s="92">
        <v>602091</v>
      </c>
      <c r="C32" s="92">
        <v>466197</v>
      </c>
      <c r="D32" s="92">
        <v>135894</v>
      </c>
      <c r="E32" s="92">
        <v>160605</v>
      </c>
      <c r="F32" s="92">
        <v>441486</v>
      </c>
      <c r="G32" s="92">
        <v>287412</v>
      </c>
      <c r="H32" s="92">
        <v>314680</v>
      </c>
    </row>
    <row r="33" spans="1:8" ht="15">
      <c r="A33" s="91">
        <v>5</v>
      </c>
      <c r="B33" s="92">
        <v>541879</v>
      </c>
      <c r="C33" s="92">
        <v>433587</v>
      </c>
      <c r="D33" s="92">
        <v>108292</v>
      </c>
      <c r="E33" s="92">
        <v>141385</v>
      </c>
      <c r="F33" s="92">
        <v>400494</v>
      </c>
      <c r="G33" s="92">
        <v>294367</v>
      </c>
      <c r="H33" s="92">
        <v>247512</v>
      </c>
    </row>
    <row r="34" spans="1:8" ht="15">
      <c r="A34" s="91">
        <v>6</v>
      </c>
      <c r="B34" s="92">
        <v>352469</v>
      </c>
      <c r="C34" s="92">
        <v>299375</v>
      </c>
      <c r="D34" s="92">
        <v>53094</v>
      </c>
      <c r="E34" s="92">
        <v>96052</v>
      </c>
      <c r="F34" s="92">
        <v>256417</v>
      </c>
      <c r="G34" s="92">
        <v>186822</v>
      </c>
      <c r="H34" s="92">
        <v>165648</v>
      </c>
    </row>
    <row r="35" spans="1:8" ht="15">
      <c r="A35" s="91">
        <v>7</v>
      </c>
      <c r="B35" s="92">
        <v>223580</v>
      </c>
      <c r="C35" s="92">
        <v>200189</v>
      </c>
      <c r="D35" s="92">
        <v>23391</v>
      </c>
      <c r="E35" s="92">
        <v>63394</v>
      </c>
      <c r="F35" s="92">
        <v>160186</v>
      </c>
      <c r="G35" s="92">
        <v>121721</v>
      </c>
      <c r="H35" s="92">
        <v>101859</v>
      </c>
    </row>
    <row r="36" spans="1:8" ht="15">
      <c r="A36" s="91">
        <v>8</v>
      </c>
      <c r="B36" s="92">
        <v>101213</v>
      </c>
      <c r="C36" s="92">
        <v>83827</v>
      </c>
      <c r="D36" s="92">
        <v>17386</v>
      </c>
      <c r="E36" s="92">
        <v>40854</v>
      </c>
      <c r="F36" s="92">
        <v>60359</v>
      </c>
      <c r="G36" s="92">
        <v>43357</v>
      </c>
      <c r="H36" s="92">
        <v>57856</v>
      </c>
    </row>
    <row r="37" spans="1:8" ht="15">
      <c r="A37" s="91">
        <v>9</v>
      </c>
      <c r="B37" s="92">
        <v>35353</v>
      </c>
      <c r="C37" s="92">
        <v>33569</v>
      </c>
      <c r="D37" s="92">
        <v>1784</v>
      </c>
      <c r="E37" s="92">
        <v>14304</v>
      </c>
      <c r="F37" s="92">
        <v>21048</v>
      </c>
      <c r="G37" s="92">
        <v>21556</v>
      </c>
      <c r="H37" s="92">
        <v>13797</v>
      </c>
    </row>
    <row r="38" spans="1:8" ht="15">
      <c r="A38" s="93" t="s">
        <v>112</v>
      </c>
      <c r="B38" s="92">
        <v>27420</v>
      </c>
      <c r="C38" s="92">
        <v>23416</v>
      </c>
      <c r="D38" s="92">
        <v>4004</v>
      </c>
      <c r="E38" s="92">
        <v>19254</v>
      </c>
      <c r="F38" s="92">
        <v>8166</v>
      </c>
      <c r="G38" s="92">
        <v>8753</v>
      </c>
      <c r="H38" s="92">
        <v>18667</v>
      </c>
    </row>
    <row r="39" spans="1:8" ht="9" customHeight="1">
      <c r="A39" s="34"/>
      <c r="B39" s="34"/>
      <c r="C39" s="34"/>
      <c r="D39" s="34"/>
      <c r="E39" s="34"/>
      <c r="F39" s="34"/>
      <c r="G39" s="34"/>
      <c r="H39" s="34"/>
    </row>
    <row r="40" ht="14.25" customHeight="1"/>
    <row r="43" ht="15.75" customHeight="1"/>
    <row r="44" ht="15.75" customHeight="1"/>
    <row r="47" ht="15.75" customHeight="1"/>
  </sheetData>
  <sheetProtection/>
  <mergeCells count="9">
    <mergeCell ref="E24:F25"/>
    <mergeCell ref="G24:G26"/>
    <mergeCell ref="H24:H26"/>
    <mergeCell ref="C2:D2"/>
    <mergeCell ref="A2:A3"/>
    <mergeCell ref="B2:B3"/>
    <mergeCell ref="A24:A26"/>
    <mergeCell ref="B24:B26"/>
    <mergeCell ref="C24:D25"/>
  </mergeCells>
  <printOptions/>
  <pageMargins left="0.75" right="0.75" top="1" bottom="1" header="0.5" footer="0.5"/>
  <pageSetup horizontalDpi="600" verticalDpi="600" orientation="landscape" paperSize="9" scale="80" r:id="rId1"/>
  <headerFoot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B1">
      <selection activeCell="G12" sqref="G12"/>
    </sheetView>
  </sheetViews>
  <sheetFormatPr defaultColWidth="11.421875" defaultRowHeight="15"/>
  <cols>
    <col min="1" max="1" width="8.140625" style="36" hidden="1" customWidth="1"/>
    <col min="2" max="2" width="18.00390625" style="36" customWidth="1"/>
    <col min="3" max="9" width="13.00390625" style="36" customWidth="1"/>
    <col min="10" max="10" width="20.28125" style="36" customWidth="1"/>
    <col min="11" max="16384" width="11.421875" style="36" customWidth="1"/>
  </cols>
  <sheetData>
    <row r="1" spans="2:10" ht="15">
      <c r="B1" s="15" t="s">
        <v>201</v>
      </c>
      <c r="C1" s="15"/>
      <c r="D1" s="15"/>
      <c r="E1" s="15"/>
      <c r="F1" s="15"/>
      <c r="G1" s="15"/>
      <c r="H1" s="15"/>
      <c r="I1" s="15"/>
      <c r="J1" s="15"/>
    </row>
    <row r="2" spans="1:10" ht="24" customHeight="1">
      <c r="A2" s="10"/>
      <c r="B2" s="181">
        <v>15</v>
      </c>
      <c r="C2" s="184" t="s">
        <v>9</v>
      </c>
      <c r="D2" s="185" t="s">
        <v>10</v>
      </c>
      <c r="E2" s="185"/>
      <c r="F2" s="185"/>
      <c r="G2" s="185"/>
      <c r="H2" s="186" t="s">
        <v>180</v>
      </c>
      <c r="I2" s="186" t="s">
        <v>181</v>
      </c>
      <c r="J2" s="186" t="s">
        <v>182</v>
      </c>
    </row>
    <row r="3" spans="1:10" ht="24" customHeight="1">
      <c r="A3" s="10"/>
      <c r="B3" s="182"/>
      <c r="C3" s="184"/>
      <c r="D3" s="186" t="s">
        <v>11</v>
      </c>
      <c r="E3" s="186" t="s">
        <v>12</v>
      </c>
      <c r="F3" s="186" t="s">
        <v>13</v>
      </c>
      <c r="G3" s="186" t="s">
        <v>14</v>
      </c>
      <c r="H3" s="186"/>
      <c r="I3" s="186"/>
      <c r="J3" s="186"/>
    </row>
    <row r="4" spans="2:10" ht="13.5" customHeight="1">
      <c r="B4" s="183"/>
      <c r="C4" s="184"/>
      <c r="D4" s="186"/>
      <c r="E4" s="186"/>
      <c r="F4" s="186"/>
      <c r="G4" s="186"/>
      <c r="H4" s="186"/>
      <c r="I4" s="186"/>
      <c r="J4" s="186"/>
    </row>
    <row r="5" spans="2:10" s="5" customFormat="1" ht="30">
      <c r="B5" s="94" t="s">
        <v>164</v>
      </c>
      <c r="C5" s="95">
        <v>7976250</v>
      </c>
      <c r="D5" s="96">
        <f aca="true" t="shared" si="0" ref="D5:D10">E5+F5</f>
        <v>4596057</v>
      </c>
      <c r="E5" s="95">
        <v>3803942</v>
      </c>
      <c r="F5" s="95">
        <v>792115</v>
      </c>
      <c r="G5" s="95">
        <v>3380192</v>
      </c>
      <c r="H5" s="97">
        <f>+D5/C5*100</f>
        <v>57.621777150916785</v>
      </c>
      <c r="I5" s="98">
        <f>E5/C5*100</f>
        <v>47.69085723240871</v>
      </c>
      <c r="J5" s="98">
        <f>F5/D5*100</f>
        <v>17.234664409079347</v>
      </c>
    </row>
    <row r="6" spans="1:10" ht="15">
      <c r="A6" s="36">
        <v>1</v>
      </c>
      <c r="B6" s="99" t="s">
        <v>92</v>
      </c>
      <c r="C6" s="78">
        <v>2335033</v>
      </c>
      <c r="D6" s="77">
        <f t="shared" si="0"/>
        <v>1020088</v>
      </c>
      <c r="E6" s="78">
        <v>797886</v>
      </c>
      <c r="F6" s="78">
        <v>222202</v>
      </c>
      <c r="G6" s="78">
        <v>1314946</v>
      </c>
      <c r="H6" s="100">
        <f>D6/C6*100</f>
        <v>43.68623484122066</v>
      </c>
      <c r="I6" s="101">
        <f>E6/C6*100</f>
        <v>34.17022371846565</v>
      </c>
      <c r="J6" s="101">
        <f aca="true" t="shared" si="1" ref="J6:J37">F6/D6*100</f>
        <v>21.782630518151375</v>
      </c>
    </row>
    <row r="7" spans="1:10" ht="15">
      <c r="A7" s="36">
        <v>2</v>
      </c>
      <c r="B7" s="99" t="s">
        <v>93</v>
      </c>
      <c r="C7" s="78">
        <v>1802164</v>
      </c>
      <c r="D7" s="77">
        <f t="shared" si="0"/>
        <v>1361377</v>
      </c>
      <c r="E7" s="78">
        <v>1125585</v>
      </c>
      <c r="F7" s="78">
        <v>235792</v>
      </c>
      <c r="G7" s="78">
        <v>440787</v>
      </c>
      <c r="H7" s="100">
        <f>D7/C7*100</f>
        <v>75.54123820029697</v>
      </c>
      <c r="I7" s="101">
        <f>E7/C7*100</f>
        <v>62.45741231097725</v>
      </c>
      <c r="J7" s="101">
        <f t="shared" si="1"/>
        <v>17.320110446995944</v>
      </c>
    </row>
    <row r="8" spans="1:10" ht="15">
      <c r="A8" s="36">
        <v>3</v>
      </c>
      <c r="B8" s="99" t="s">
        <v>94</v>
      </c>
      <c r="C8" s="78">
        <v>2569654</v>
      </c>
      <c r="D8" s="77">
        <f t="shared" si="0"/>
        <v>1809407</v>
      </c>
      <c r="E8" s="78">
        <v>1525012</v>
      </c>
      <c r="F8" s="78">
        <v>284395</v>
      </c>
      <c r="G8" s="78">
        <v>760246</v>
      </c>
      <c r="H8" s="100">
        <f>D8/C8*100</f>
        <v>70.4144215524736</v>
      </c>
      <c r="I8" s="101">
        <f>E8/C8*100</f>
        <v>59.34697823131052</v>
      </c>
      <c r="J8" s="101">
        <f t="shared" si="1"/>
        <v>15.717580400650599</v>
      </c>
    </row>
    <row r="9" spans="1:10" ht="15">
      <c r="A9" s="36">
        <v>4</v>
      </c>
      <c r="B9" s="99" t="s">
        <v>95</v>
      </c>
      <c r="C9" s="78">
        <v>676791</v>
      </c>
      <c r="D9" s="77">
        <f t="shared" si="0"/>
        <v>304048</v>
      </c>
      <c r="E9" s="78">
        <v>264105</v>
      </c>
      <c r="F9" s="78">
        <v>39943</v>
      </c>
      <c r="G9" s="78">
        <v>372742</v>
      </c>
      <c r="H9" s="100">
        <f>D9/C9*100</f>
        <v>44.92494728801063</v>
      </c>
      <c r="I9" s="101">
        <f>E9/C9*100</f>
        <v>39.02312530751739</v>
      </c>
      <c r="J9" s="101">
        <f t="shared" si="1"/>
        <v>13.137070462558542</v>
      </c>
    </row>
    <row r="10" spans="1:10" ht="15">
      <c r="A10" s="36">
        <v>5</v>
      </c>
      <c r="B10" s="99" t="s">
        <v>103</v>
      </c>
      <c r="C10" s="78">
        <v>592608</v>
      </c>
      <c r="D10" s="77">
        <f t="shared" si="0"/>
        <v>101137</v>
      </c>
      <c r="E10" s="78">
        <v>91354</v>
      </c>
      <c r="F10" s="78">
        <v>9783</v>
      </c>
      <c r="G10" s="78">
        <v>491471</v>
      </c>
      <c r="H10" s="100">
        <f>D10/C10*100</f>
        <v>17.066425022949403</v>
      </c>
      <c r="I10" s="101">
        <f>E10/C10*100</f>
        <v>15.415586694745937</v>
      </c>
      <c r="J10" s="101">
        <f t="shared" si="1"/>
        <v>9.673017787753245</v>
      </c>
    </row>
    <row r="11" spans="1:10" ht="5.25" customHeight="1">
      <c r="A11" s="36">
        <v>1</v>
      </c>
      <c r="B11" s="102"/>
      <c r="C11" s="103"/>
      <c r="D11" s="103">
        <v>0</v>
      </c>
      <c r="E11" s="103"/>
      <c r="F11" s="103"/>
      <c r="G11" s="103"/>
      <c r="H11" s="104"/>
      <c r="I11" s="105"/>
      <c r="J11" s="105"/>
    </row>
    <row r="12" spans="1:10" s="5" customFormat="1" ht="15.75" customHeight="1">
      <c r="A12" s="59" t="s">
        <v>30</v>
      </c>
      <c r="B12" s="106" t="s">
        <v>165</v>
      </c>
      <c r="C12" s="107">
        <v>3736144</v>
      </c>
      <c r="D12" s="88">
        <f aca="true" t="shared" si="2" ref="D12:D17">E12+F12</f>
        <v>2436805</v>
      </c>
      <c r="E12" s="89">
        <v>2059803</v>
      </c>
      <c r="F12" s="89">
        <v>377002</v>
      </c>
      <c r="G12" s="89">
        <v>1299339</v>
      </c>
      <c r="H12" s="108">
        <f aca="true" t="shared" si="3" ref="H12:H17">D12/C12*100</f>
        <v>65.22245930563703</v>
      </c>
      <c r="I12" s="98">
        <f>E12/C12*100</f>
        <v>55.13178828225036</v>
      </c>
      <c r="J12" s="98">
        <f>F12/D12*100</f>
        <v>15.471159982025645</v>
      </c>
    </row>
    <row r="13" spans="1:10" ht="15">
      <c r="A13" s="36">
        <v>3</v>
      </c>
      <c r="B13" s="99" t="s">
        <v>92</v>
      </c>
      <c r="C13" s="78">
        <v>1155772</v>
      </c>
      <c r="D13" s="77">
        <f t="shared" si="2"/>
        <v>519255</v>
      </c>
      <c r="E13" s="78">
        <v>419519</v>
      </c>
      <c r="F13" s="78">
        <v>99736</v>
      </c>
      <c r="G13" s="78">
        <v>636517</v>
      </c>
      <c r="H13" s="100">
        <f t="shared" si="3"/>
        <v>44.92711365217361</v>
      </c>
      <c r="I13" s="101">
        <f>E13/C13*100</f>
        <v>36.297730002111145</v>
      </c>
      <c r="J13" s="101">
        <f t="shared" si="1"/>
        <v>19.207518463953164</v>
      </c>
    </row>
    <row r="14" spans="1:10" ht="15">
      <c r="A14" s="36">
        <v>4</v>
      </c>
      <c r="B14" s="99" t="s">
        <v>93</v>
      </c>
      <c r="C14" s="78">
        <v>863938</v>
      </c>
      <c r="D14" s="77">
        <f t="shared" si="2"/>
        <v>734724</v>
      </c>
      <c r="E14" s="78">
        <v>631330</v>
      </c>
      <c r="F14" s="78">
        <v>103394</v>
      </c>
      <c r="G14" s="78">
        <v>129214</v>
      </c>
      <c r="H14" s="100">
        <f t="shared" si="3"/>
        <v>85.04360266593206</v>
      </c>
      <c r="I14" s="101">
        <f>E14/C14*100</f>
        <v>73.0758457204105</v>
      </c>
      <c r="J14" s="101">
        <f t="shared" si="1"/>
        <v>14.072495249916974</v>
      </c>
    </row>
    <row r="15" spans="1:10" ht="15">
      <c r="A15" s="36">
        <v>5</v>
      </c>
      <c r="B15" s="99" t="s">
        <v>94</v>
      </c>
      <c r="C15" s="78">
        <v>1191474</v>
      </c>
      <c r="D15" s="77">
        <f t="shared" si="2"/>
        <v>961836</v>
      </c>
      <c r="E15" s="78">
        <v>814765</v>
      </c>
      <c r="F15" s="78">
        <v>147071</v>
      </c>
      <c r="G15" s="78">
        <v>229638</v>
      </c>
      <c r="H15" s="100">
        <f t="shared" si="3"/>
        <v>80.72656222460583</v>
      </c>
      <c r="I15" s="101">
        <f>E15/C15*100</f>
        <v>68.38294415152995</v>
      </c>
      <c r="J15" s="101">
        <f t="shared" si="1"/>
        <v>15.29065246050262</v>
      </c>
    </row>
    <row r="16" spans="1:10" ht="15">
      <c r="A16" s="36">
        <v>6</v>
      </c>
      <c r="B16" s="99" t="s">
        <v>95</v>
      </c>
      <c r="C16" s="78">
        <v>292049</v>
      </c>
      <c r="D16" s="77">
        <f t="shared" si="2"/>
        <v>161241</v>
      </c>
      <c r="E16" s="78">
        <v>140665</v>
      </c>
      <c r="F16" s="78">
        <v>20576</v>
      </c>
      <c r="G16" s="78">
        <v>130808</v>
      </c>
      <c r="H16" s="100">
        <f t="shared" si="3"/>
        <v>55.21025581323682</v>
      </c>
      <c r="I16" s="101">
        <f>E16/C16*100</f>
        <v>48.16486274563515</v>
      </c>
      <c r="J16" s="101">
        <f t="shared" si="1"/>
        <v>12.761022320625647</v>
      </c>
    </row>
    <row r="17" spans="1:10" ht="15">
      <c r="A17" s="36">
        <v>7</v>
      </c>
      <c r="B17" s="99" t="s">
        <v>103</v>
      </c>
      <c r="C17" s="78">
        <v>232911</v>
      </c>
      <c r="D17" s="77">
        <f t="shared" si="2"/>
        <v>59749</v>
      </c>
      <c r="E17" s="78">
        <v>53524</v>
      </c>
      <c r="F17" s="78">
        <v>6225</v>
      </c>
      <c r="G17" s="78">
        <v>173162</v>
      </c>
      <c r="H17" s="100">
        <f t="shared" si="3"/>
        <v>25.65314648084461</v>
      </c>
      <c r="I17" s="101">
        <f>E17/C17*100</f>
        <v>22.980451760543726</v>
      </c>
      <c r="J17" s="101">
        <f t="shared" si="1"/>
        <v>10.418584411454585</v>
      </c>
    </row>
    <row r="18" spans="1:10" ht="4.5" customHeight="1">
      <c r="A18" s="36">
        <v>2</v>
      </c>
      <c r="B18" s="102"/>
      <c r="C18" s="103"/>
      <c r="D18" s="103"/>
      <c r="E18" s="103"/>
      <c r="F18" s="103"/>
      <c r="G18" s="109"/>
      <c r="H18" s="104"/>
      <c r="I18" s="105"/>
      <c r="J18" s="105"/>
    </row>
    <row r="19" spans="1:10" s="5" customFormat="1" ht="15">
      <c r="A19" s="59" t="s">
        <v>31</v>
      </c>
      <c r="B19" s="106" t="s">
        <v>166</v>
      </c>
      <c r="C19" s="89">
        <v>4240105</v>
      </c>
      <c r="D19" s="88">
        <f aca="true" t="shared" si="4" ref="D19:D24">E19+F19</f>
        <v>2159252</v>
      </c>
      <c r="E19" s="107">
        <v>1744139</v>
      </c>
      <c r="F19" s="107">
        <v>415113</v>
      </c>
      <c r="G19" s="107">
        <v>2080853</v>
      </c>
      <c r="H19" s="108">
        <f aca="true" t="shared" si="5" ref="H19:H24">D19/C19*100</f>
        <v>50.92449361513454</v>
      </c>
      <c r="I19" s="98">
        <f aca="true" t="shared" si="6" ref="I19:I24">E19/C19*100</f>
        <v>41.13433511670112</v>
      </c>
      <c r="J19" s="98">
        <f t="shared" si="1"/>
        <v>19.22485193946793</v>
      </c>
    </row>
    <row r="20" spans="1:10" ht="15.75" customHeight="1">
      <c r="A20" s="36">
        <v>2</v>
      </c>
      <c r="B20" s="99" t="s">
        <v>92</v>
      </c>
      <c r="C20" s="78">
        <v>1179261</v>
      </c>
      <c r="D20" s="77">
        <f t="shared" si="4"/>
        <v>500832</v>
      </c>
      <c r="E20" s="78">
        <v>378366</v>
      </c>
      <c r="F20" s="78">
        <v>122466</v>
      </c>
      <c r="G20" s="78">
        <v>678429</v>
      </c>
      <c r="H20" s="100">
        <f t="shared" si="5"/>
        <v>42.4699875600058</v>
      </c>
      <c r="I20" s="101">
        <f t="shared" si="6"/>
        <v>32.08500917099777</v>
      </c>
      <c r="J20" s="101">
        <f t="shared" si="1"/>
        <v>24.45251102165996</v>
      </c>
    </row>
    <row r="21" spans="1:10" ht="15.75" customHeight="1">
      <c r="A21" s="36">
        <v>3</v>
      </c>
      <c r="B21" s="99" t="s">
        <v>93</v>
      </c>
      <c r="C21" s="78">
        <v>938226</v>
      </c>
      <c r="D21" s="77">
        <f t="shared" si="4"/>
        <v>626653</v>
      </c>
      <c r="E21" s="78">
        <v>494255</v>
      </c>
      <c r="F21" s="78">
        <v>132398</v>
      </c>
      <c r="G21" s="78">
        <v>311573</v>
      </c>
      <c r="H21" s="100">
        <f t="shared" si="5"/>
        <v>66.79126351220282</v>
      </c>
      <c r="I21" s="101">
        <f t="shared" si="6"/>
        <v>52.67973814411453</v>
      </c>
      <c r="J21" s="101">
        <f t="shared" si="1"/>
        <v>21.127801191408963</v>
      </c>
    </row>
    <row r="22" spans="1:10" ht="15">
      <c r="A22" s="36">
        <v>4</v>
      </c>
      <c r="B22" s="99" t="s">
        <v>94</v>
      </c>
      <c r="C22" s="78">
        <v>1378180</v>
      </c>
      <c r="D22" s="77">
        <f t="shared" si="4"/>
        <v>847571</v>
      </c>
      <c r="E22" s="78">
        <v>710247</v>
      </c>
      <c r="F22" s="78">
        <v>137324</v>
      </c>
      <c r="G22" s="78">
        <v>530608</v>
      </c>
      <c r="H22" s="100">
        <f t="shared" si="5"/>
        <v>61.49929617321395</v>
      </c>
      <c r="I22" s="101">
        <f t="shared" si="6"/>
        <v>51.53514054767883</v>
      </c>
      <c r="J22" s="101">
        <f t="shared" si="1"/>
        <v>16.20206448781282</v>
      </c>
    </row>
    <row r="23" spans="1:10" ht="15">
      <c r="A23" s="36">
        <v>5</v>
      </c>
      <c r="B23" s="99" t="s">
        <v>95</v>
      </c>
      <c r="C23" s="78">
        <v>384742</v>
      </c>
      <c r="D23" s="77">
        <f t="shared" si="4"/>
        <v>142807</v>
      </c>
      <c r="E23" s="78">
        <v>123440</v>
      </c>
      <c r="F23" s="78">
        <v>19367</v>
      </c>
      <c r="G23" s="78">
        <v>241934</v>
      </c>
      <c r="H23" s="100">
        <f t="shared" si="5"/>
        <v>37.1176008857884</v>
      </c>
      <c r="I23" s="101">
        <f t="shared" si="6"/>
        <v>32.08383800053022</v>
      </c>
      <c r="J23" s="101">
        <f t="shared" si="1"/>
        <v>13.56166014271009</v>
      </c>
    </row>
    <row r="24" spans="1:10" ht="15">
      <c r="A24" s="36">
        <v>6</v>
      </c>
      <c r="B24" s="99" t="s">
        <v>103</v>
      </c>
      <c r="C24" s="78">
        <v>359697</v>
      </c>
      <c r="D24" s="77">
        <f t="shared" si="4"/>
        <v>41389</v>
      </c>
      <c r="E24" s="78">
        <v>37831</v>
      </c>
      <c r="F24" s="78">
        <v>3558</v>
      </c>
      <c r="G24" s="78">
        <v>318308</v>
      </c>
      <c r="H24" s="100">
        <f t="shared" si="5"/>
        <v>11.506629190679933</v>
      </c>
      <c r="I24" s="101">
        <f t="shared" si="6"/>
        <v>10.51746330939652</v>
      </c>
      <c r="J24" s="101">
        <f t="shared" si="1"/>
        <v>8.596486989296674</v>
      </c>
    </row>
    <row r="25" spans="2:10" ht="6" customHeight="1">
      <c r="B25" s="102"/>
      <c r="C25" s="103"/>
      <c r="D25" s="103"/>
      <c r="E25" s="103"/>
      <c r="F25" s="103"/>
      <c r="G25" s="103"/>
      <c r="H25" s="104"/>
      <c r="I25" s="105"/>
      <c r="J25" s="105"/>
    </row>
    <row r="26" spans="1:10" s="5" customFormat="1" ht="15">
      <c r="A26" s="59" t="s">
        <v>32</v>
      </c>
      <c r="B26" s="106" t="s">
        <v>167</v>
      </c>
      <c r="C26" s="89">
        <v>2476019</v>
      </c>
      <c r="D26" s="88">
        <f aca="true" t="shared" si="7" ref="D26:D31">E26+F26</f>
        <v>1603656</v>
      </c>
      <c r="E26" s="110">
        <v>1349161</v>
      </c>
      <c r="F26" s="110">
        <v>254495</v>
      </c>
      <c r="G26" s="110">
        <v>872363</v>
      </c>
      <c r="H26" s="108">
        <f aca="true" t="shared" si="8" ref="H26:H31">D26/C26*100</f>
        <v>64.7675159197082</v>
      </c>
      <c r="I26" s="98">
        <f>E26/C26*100</f>
        <v>54.48912144858339</v>
      </c>
      <c r="J26" s="98">
        <f t="shared" si="1"/>
        <v>15.869675291957877</v>
      </c>
    </row>
    <row r="27" spans="1:10" ht="15">
      <c r="A27" s="36">
        <v>1</v>
      </c>
      <c r="B27" s="99" t="s">
        <v>92</v>
      </c>
      <c r="C27" s="78">
        <v>754064</v>
      </c>
      <c r="D27" s="77">
        <f t="shared" si="7"/>
        <v>320601</v>
      </c>
      <c r="E27" s="78">
        <v>257030</v>
      </c>
      <c r="F27" s="78">
        <v>63571</v>
      </c>
      <c r="G27" s="78">
        <v>433464</v>
      </c>
      <c r="H27" s="100">
        <f t="shared" si="8"/>
        <v>42.51641770459802</v>
      </c>
      <c r="I27" s="101">
        <f aca="true" t="shared" si="9" ref="I27:I37">E27/C27*100</f>
        <v>34.08596617793715</v>
      </c>
      <c r="J27" s="101">
        <f t="shared" si="1"/>
        <v>19.82869672895593</v>
      </c>
    </row>
    <row r="28" spans="1:10" ht="15">
      <c r="A28" s="36">
        <v>2</v>
      </c>
      <c r="B28" s="99" t="s">
        <v>93</v>
      </c>
      <c r="C28" s="78">
        <v>660477</v>
      </c>
      <c r="D28" s="77">
        <f t="shared" si="7"/>
        <v>549606</v>
      </c>
      <c r="E28" s="78">
        <v>456510</v>
      </c>
      <c r="F28" s="78">
        <v>93096</v>
      </c>
      <c r="G28" s="78">
        <v>110871</v>
      </c>
      <c r="H28" s="100">
        <f t="shared" si="8"/>
        <v>83.2134957008344</v>
      </c>
      <c r="I28" s="101">
        <f t="shared" si="9"/>
        <v>69.11822818962659</v>
      </c>
      <c r="J28" s="101">
        <f t="shared" si="1"/>
        <v>16.938679708736803</v>
      </c>
    </row>
    <row r="29" spans="1:10" ht="15">
      <c r="A29" s="36">
        <v>3</v>
      </c>
      <c r="B29" s="99" t="s">
        <v>94</v>
      </c>
      <c r="C29" s="78">
        <v>798300</v>
      </c>
      <c r="D29" s="77">
        <f t="shared" si="7"/>
        <v>630826</v>
      </c>
      <c r="E29" s="78">
        <v>547617</v>
      </c>
      <c r="F29" s="78">
        <v>83209</v>
      </c>
      <c r="G29" s="78">
        <v>167474</v>
      </c>
      <c r="H29" s="100">
        <f t="shared" si="8"/>
        <v>79.02116998622071</v>
      </c>
      <c r="I29" s="101">
        <f t="shared" si="9"/>
        <v>68.59789552799698</v>
      </c>
      <c r="J29" s="101">
        <f t="shared" si="1"/>
        <v>13.190483588184382</v>
      </c>
    </row>
    <row r="30" spans="1:10" ht="15">
      <c r="A30" s="36">
        <v>4</v>
      </c>
      <c r="B30" s="99" t="s">
        <v>95</v>
      </c>
      <c r="C30" s="78">
        <v>145681</v>
      </c>
      <c r="D30" s="77">
        <f t="shared" si="7"/>
        <v>81175</v>
      </c>
      <c r="E30" s="78">
        <v>69964</v>
      </c>
      <c r="F30" s="78">
        <v>11211</v>
      </c>
      <c r="G30" s="78">
        <v>64506</v>
      </c>
      <c r="H30" s="100">
        <f t="shared" si="8"/>
        <v>55.72106177195379</v>
      </c>
      <c r="I30" s="101">
        <f t="shared" si="9"/>
        <v>48.02548033031075</v>
      </c>
      <c r="J30" s="101">
        <f t="shared" si="1"/>
        <v>13.810902371419772</v>
      </c>
    </row>
    <row r="31" spans="1:10" ht="15">
      <c r="A31" s="36">
        <v>5</v>
      </c>
      <c r="B31" s="99" t="s">
        <v>103</v>
      </c>
      <c r="C31" s="78">
        <v>117498</v>
      </c>
      <c r="D31" s="77">
        <f t="shared" si="7"/>
        <v>21450</v>
      </c>
      <c r="E31" s="78">
        <v>18041</v>
      </c>
      <c r="F31" s="78">
        <v>3409</v>
      </c>
      <c r="G31" s="78">
        <v>96049</v>
      </c>
      <c r="H31" s="100">
        <f t="shared" si="8"/>
        <v>18.25562988306184</v>
      </c>
      <c r="I31" s="101">
        <f t="shared" si="9"/>
        <v>15.354303903045158</v>
      </c>
      <c r="J31" s="101">
        <f t="shared" si="1"/>
        <v>15.892773892773892</v>
      </c>
    </row>
    <row r="32" spans="2:10" ht="3" customHeight="1">
      <c r="B32" s="102"/>
      <c r="C32" s="103"/>
      <c r="D32" s="103"/>
      <c r="E32" s="103"/>
      <c r="F32" s="103"/>
      <c r="G32" s="103"/>
      <c r="H32" s="104">
        <v>0</v>
      </c>
      <c r="I32" s="105">
        <v>0</v>
      </c>
      <c r="J32" s="105">
        <v>0</v>
      </c>
    </row>
    <row r="33" spans="1:10" s="5" customFormat="1" ht="15.75" customHeight="1">
      <c r="A33" s="59" t="s">
        <v>33</v>
      </c>
      <c r="B33" s="106" t="s">
        <v>168</v>
      </c>
      <c r="C33" s="89">
        <v>5500230</v>
      </c>
      <c r="D33" s="88">
        <f aca="true" t="shared" si="10" ref="D33:D38">E33+F33</f>
        <v>2992401</v>
      </c>
      <c r="E33" s="89">
        <v>2454781</v>
      </c>
      <c r="F33" s="89">
        <v>537620</v>
      </c>
      <c r="G33" s="89">
        <v>2507829</v>
      </c>
      <c r="H33" s="108">
        <f aca="true" t="shared" si="11" ref="H33:H38">D33/C33*100</f>
        <v>54.40501579024877</v>
      </c>
      <c r="I33" s="98">
        <f t="shared" si="9"/>
        <v>44.630515451172045</v>
      </c>
      <c r="J33" s="98">
        <f t="shared" si="1"/>
        <v>17.966174987911046</v>
      </c>
    </row>
    <row r="34" spans="1:10" ht="15">
      <c r="A34" s="36">
        <v>1</v>
      </c>
      <c r="B34" s="99" t="s">
        <v>92</v>
      </c>
      <c r="C34" s="78">
        <v>1580969</v>
      </c>
      <c r="D34" s="77">
        <f t="shared" si="10"/>
        <v>699486</v>
      </c>
      <c r="E34" s="78">
        <v>540856</v>
      </c>
      <c r="F34" s="78">
        <v>158630</v>
      </c>
      <c r="G34" s="78">
        <v>881482</v>
      </c>
      <c r="H34" s="100">
        <f t="shared" si="11"/>
        <v>44.244131289101816</v>
      </c>
      <c r="I34" s="101">
        <f t="shared" si="9"/>
        <v>34.21041146284336</v>
      </c>
      <c r="J34" s="101">
        <f t="shared" si="1"/>
        <v>22.678080762159645</v>
      </c>
    </row>
    <row r="35" spans="1:10" ht="15">
      <c r="A35" s="36">
        <v>2</v>
      </c>
      <c r="B35" s="99" t="s">
        <v>93</v>
      </c>
      <c r="C35" s="78">
        <v>1141687</v>
      </c>
      <c r="D35" s="77">
        <f t="shared" si="10"/>
        <v>811771</v>
      </c>
      <c r="E35" s="78">
        <v>669075</v>
      </c>
      <c r="F35" s="78">
        <v>142696</v>
      </c>
      <c r="G35" s="78">
        <v>329916</v>
      </c>
      <c r="H35" s="100">
        <f t="shared" si="11"/>
        <v>71.10276284130414</v>
      </c>
      <c r="I35" s="101">
        <f t="shared" si="9"/>
        <v>58.604065737807296</v>
      </c>
      <c r="J35" s="101">
        <f t="shared" si="1"/>
        <v>17.578356457670942</v>
      </c>
    </row>
    <row r="36" spans="1:10" ht="15">
      <c r="A36" s="36">
        <v>3</v>
      </c>
      <c r="B36" s="99" t="s">
        <v>94</v>
      </c>
      <c r="C36" s="78">
        <v>1771354</v>
      </c>
      <c r="D36" s="77">
        <f t="shared" si="10"/>
        <v>1178581</v>
      </c>
      <c r="E36" s="78">
        <v>977395</v>
      </c>
      <c r="F36" s="78">
        <v>201186</v>
      </c>
      <c r="G36" s="78">
        <v>592772</v>
      </c>
      <c r="H36" s="100">
        <f t="shared" si="11"/>
        <v>66.53559932119724</v>
      </c>
      <c r="I36" s="101">
        <f t="shared" si="9"/>
        <v>55.17784700291416</v>
      </c>
      <c r="J36" s="101">
        <f t="shared" si="1"/>
        <v>17.070188642104362</v>
      </c>
    </row>
    <row r="37" spans="1:10" ht="15">
      <c r="A37" s="36">
        <v>4</v>
      </c>
      <c r="B37" s="99" t="s">
        <v>95</v>
      </c>
      <c r="C37" s="78">
        <v>531110</v>
      </c>
      <c r="D37" s="77">
        <f t="shared" si="10"/>
        <v>222874</v>
      </c>
      <c r="E37" s="78">
        <v>194141</v>
      </c>
      <c r="F37" s="78">
        <v>28733</v>
      </c>
      <c r="G37" s="78">
        <v>308237</v>
      </c>
      <c r="H37" s="100">
        <f t="shared" si="11"/>
        <v>41.963811639773304</v>
      </c>
      <c r="I37" s="101">
        <f t="shared" si="9"/>
        <v>36.553821242303854</v>
      </c>
      <c r="J37" s="101">
        <f t="shared" si="1"/>
        <v>12.892037653562102</v>
      </c>
    </row>
    <row r="38" spans="1:10" ht="15">
      <c r="A38" s="36">
        <v>5</v>
      </c>
      <c r="B38" s="99" t="s">
        <v>103</v>
      </c>
      <c r="C38" s="78">
        <v>475110</v>
      </c>
      <c r="D38" s="77">
        <f t="shared" si="10"/>
        <v>79688</v>
      </c>
      <c r="E38" s="78">
        <v>73314</v>
      </c>
      <c r="F38" s="78">
        <v>6374</v>
      </c>
      <c r="G38" s="78">
        <v>395422</v>
      </c>
      <c r="H38" s="100">
        <f t="shared" si="11"/>
        <v>16.772536886194775</v>
      </c>
      <c r="I38" s="101">
        <f>E38/C38*100</f>
        <v>15.430952831975752</v>
      </c>
      <c r="J38" s="101">
        <f>F38/D38*100</f>
        <v>7.998694910149583</v>
      </c>
    </row>
    <row r="39" spans="2:10" ht="8.25" customHeight="1"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0">
    <mergeCell ref="B2:B4"/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93" r:id="rId1"/>
  <headerFooter>
    <oddFooter>&amp;C&amp;F&amp;RPage &amp;P</oddFoot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24"/>
  <sheetViews>
    <sheetView tabSelected="1" view="pageBreakPreview" zoomScaleSheetLayoutView="100" zoomScalePageLayoutView="0" workbookViewId="0" topLeftCell="A1">
      <selection activeCell="A3" sqref="A3:I11"/>
    </sheetView>
  </sheetViews>
  <sheetFormatPr defaultColWidth="9.140625" defaultRowHeight="15"/>
  <cols>
    <col min="1" max="1" width="21.140625" style="54" customWidth="1"/>
    <col min="2" max="2" width="14.140625" style="54" customWidth="1"/>
    <col min="3" max="6" width="12.28125" style="54" customWidth="1"/>
    <col min="7" max="7" width="13.7109375" style="54" bestFit="1" customWidth="1"/>
    <col min="8" max="8" width="15.00390625" style="54" bestFit="1" customWidth="1"/>
    <col min="9" max="9" width="11.421875" style="54" customWidth="1"/>
    <col min="10" max="16384" width="9.140625" style="54" customWidth="1"/>
  </cols>
  <sheetData>
    <row r="1" spans="1:8" ht="6" customHeight="1">
      <c r="A1" s="23"/>
      <c r="B1" s="23"/>
      <c r="C1" s="23"/>
      <c r="D1" s="23"/>
      <c r="E1" s="23"/>
      <c r="F1" s="23"/>
      <c r="G1" s="23"/>
      <c r="H1" s="23"/>
    </row>
    <row r="2" spans="1:9" ht="15.75">
      <c r="A2" s="60" t="s">
        <v>205</v>
      </c>
      <c r="B2" s="60"/>
      <c r="C2" s="60"/>
      <c r="D2" s="60"/>
      <c r="E2" s="60"/>
      <c r="F2" s="60"/>
      <c r="G2" s="60"/>
      <c r="H2" s="60"/>
      <c r="I2" s="60"/>
    </row>
    <row r="3" spans="1:9" ht="15">
      <c r="A3" s="186" t="s">
        <v>199</v>
      </c>
      <c r="B3" s="186" t="s">
        <v>9</v>
      </c>
      <c r="C3" s="185" t="s">
        <v>10</v>
      </c>
      <c r="D3" s="185"/>
      <c r="E3" s="185"/>
      <c r="F3" s="185"/>
      <c r="G3" s="186" t="s">
        <v>180</v>
      </c>
      <c r="H3" s="186" t="s">
        <v>181</v>
      </c>
      <c r="I3" s="186" t="s">
        <v>182</v>
      </c>
    </row>
    <row r="4" spans="1:9" ht="15">
      <c r="A4" s="186"/>
      <c r="B4" s="186"/>
      <c r="C4" s="186" t="s">
        <v>11</v>
      </c>
      <c r="D4" s="186" t="s">
        <v>12</v>
      </c>
      <c r="E4" s="186" t="s">
        <v>13</v>
      </c>
      <c r="F4" s="186" t="s">
        <v>14</v>
      </c>
      <c r="G4" s="186"/>
      <c r="H4" s="186"/>
      <c r="I4" s="186"/>
    </row>
    <row r="5" spans="1:9" ht="15">
      <c r="A5" s="186"/>
      <c r="B5" s="186"/>
      <c r="C5" s="186"/>
      <c r="D5" s="186"/>
      <c r="E5" s="186"/>
      <c r="F5" s="186"/>
      <c r="G5" s="186"/>
      <c r="H5" s="186"/>
      <c r="I5" s="186"/>
    </row>
    <row r="6" spans="1:9" ht="30">
      <c r="A6" s="113" t="s">
        <v>19</v>
      </c>
      <c r="B6" s="95">
        <v>7976250</v>
      </c>
      <c r="C6" s="96">
        <f aca="true" t="shared" si="0" ref="C6:C11">D6+E6</f>
        <v>4596057</v>
      </c>
      <c r="D6" s="114">
        <v>3803942</v>
      </c>
      <c r="E6" s="114">
        <v>792115</v>
      </c>
      <c r="F6" s="114">
        <v>3380192</v>
      </c>
      <c r="G6" s="97">
        <f aca="true" t="shared" si="1" ref="G6:G11">C6/B6*100</f>
        <v>57.621777150916785</v>
      </c>
      <c r="H6" s="97">
        <f>+D6/B6*100</f>
        <v>47.69085723240871</v>
      </c>
      <c r="I6" s="98">
        <f>+E6/C6*100</f>
        <v>17.234664409079347</v>
      </c>
    </row>
    <row r="7" spans="1:9" ht="15">
      <c r="A7" s="115" t="s">
        <v>61</v>
      </c>
      <c r="B7" s="116">
        <v>3754028</v>
      </c>
      <c r="C7" s="77">
        <f>D7+E7</f>
        <v>2147531</v>
      </c>
      <c r="D7" s="77">
        <v>1817896</v>
      </c>
      <c r="E7" s="77">
        <v>329635</v>
      </c>
      <c r="F7" s="77">
        <v>1606498</v>
      </c>
      <c r="G7" s="100">
        <f t="shared" si="1"/>
        <v>57.206046412013976</v>
      </c>
      <c r="H7" s="100">
        <f aca="true" t="shared" si="2" ref="H7:I11">+D7/B7*100</f>
        <v>48.42521153278558</v>
      </c>
      <c r="I7" s="117">
        <f t="shared" si="2"/>
        <v>15.349487388074955</v>
      </c>
    </row>
    <row r="8" spans="1:9" ht="15">
      <c r="A8" s="115" t="s">
        <v>56</v>
      </c>
      <c r="B8" s="116">
        <v>2600758</v>
      </c>
      <c r="C8" s="77">
        <f t="shared" si="0"/>
        <v>1478724</v>
      </c>
      <c r="D8" s="77">
        <v>1219254</v>
      </c>
      <c r="E8" s="77">
        <v>259470</v>
      </c>
      <c r="F8" s="77">
        <v>1122034</v>
      </c>
      <c r="G8" s="100">
        <f t="shared" si="1"/>
        <v>56.8574238741167</v>
      </c>
      <c r="H8" s="100">
        <f t="shared" si="2"/>
        <v>46.880717083250346</v>
      </c>
      <c r="I8" s="117">
        <f t="shared" si="2"/>
        <v>17.546885017082296</v>
      </c>
    </row>
    <row r="9" spans="1:9" ht="15">
      <c r="A9" s="115" t="s">
        <v>101</v>
      </c>
      <c r="B9" s="116">
        <v>715797</v>
      </c>
      <c r="C9" s="77">
        <f t="shared" si="0"/>
        <v>286348</v>
      </c>
      <c r="D9" s="77">
        <v>227849</v>
      </c>
      <c r="E9" s="77">
        <v>58499</v>
      </c>
      <c r="F9" s="77">
        <v>429449</v>
      </c>
      <c r="G9" s="100">
        <f t="shared" si="1"/>
        <v>40.004079368871345</v>
      </c>
      <c r="H9" s="100">
        <f t="shared" si="2"/>
        <v>31.8315108892605</v>
      </c>
      <c r="I9" s="117">
        <f t="shared" si="2"/>
        <v>20.42933772891726</v>
      </c>
    </row>
    <row r="10" spans="1:9" ht="15">
      <c r="A10" s="115" t="s">
        <v>57</v>
      </c>
      <c r="B10" s="116">
        <v>635721</v>
      </c>
      <c r="C10" s="77">
        <f t="shared" si="0"/>
        <v>444783</v>
      </c>
      <c r="D10" s="77">
        <v>331106</v>
      </c>
      <c r="E10" s="77">
        <v>113677</v>
      </c>
      <c r="F10" s="77">
        <v>190938</v>
      </c>
      <c r="G10" s="100">
        <f t="shared" si="1"/>
        <v>69.96512621102654</v>
      </c>
      <c r="H10" s="100">
        <f t="shared" si="2"/>
        <v>52.083539791826915</v>
      </c>
      <c r="I10" s="117">
        <f t="shared" si="2"/>
        <v>25.55785630296122</v>
      </c>
    </row>
    <row r="11" spans="1:9" ht="15">
      <c r="A11" s="115" t="s">
        <v>102</v>
      </c>
      <c r="B11" s="116">
        <v>269945</v>
      </c>
      <c r="C11" s="77">
        <f t="shared" si="0"/>
        <v>238671</v>
      </c>
      <c r="D11" s="77">
        <v>207837</v>
      </c>
      <c r="E11" s="77">
        <v>30834</v>
      </c>
      <c r="F11" s="77">
        <v>31274</v>
      </c>
      <c r="G11" s="100">
        <f t="shared" si="1"/>
        <v>88.41467706384634</v>
      </c>
      <c r="H11" s="100">
        <f t="shared" si="2"/>
        <v>76.99235029357833</v>
      </c>
      <c r="I11" s="117">
        <f t="shared" si="2"/>
        <v>12.919039179456238</v>
      </c>
    </row>
    <row r="12" spans="2:4" ht="15">
      <c r="B12" s="53"/>
      <c r="C12" s="53"/>
      <c r="D12" s="53"/>
    </row>
    <row r="13" spans="2:4" ht="15">
      <c r="B13" s="53"/>
      <c r="C13" s="53"/>
      <c r="D13" s="53"/>
    </row>
    <row r="14" spans="2:4" ht="15">
      <c r="B14" s="53"/>
      <c r="C14" s="53"/>
      <c r="D14" s="53"/>
    </row>
    <row r="16" ht="15">
      <c r="D16" s="53"/>
    </row>
    <row r="17" ht="15">
      <c r="J17" s="53"/>
    </row>
    <row r="18" ht="15">
      <c r="J18" s="53"/>
    </row>
    <row r="19" ht="15">
      <c r="J19" s="53"/>
    </row>
    <row r="20" ht="15">
      <c r="J20" s="53"/>
    </row>
    <row r="21" ht="15">
      <c r="J21" s="53"/>
    </row>
    <row r="22" ht="15">
      <c r="J22" s="53"/>
    </row>
    <row r="24" ht="15">
      <c r="J24" s="53"/>
    </row>
  </sheetData>
  <sheetProtection/>
  <mergeCells count="10">
    <mergeCell ref="A3:A5"/>
    <mergeCell ref="B3:B5"/>
    <mergeCell ref="C3:F3"/>
    <mergeCell ref="G3:G5"/>
    <mergeCell ref="H3:H5"/>
    <mergeCell ref="I3:I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A2" sqref="A2:I10"/>
    </sheetView>
  </sheetViews>
  <sheetFormatPr defaultColWidth="11.421875" defaultRowHeight="15"/>
  <cols>
    <col min="1" max="1" width="15.421875" style="36" customWidth="1"/>
    <col min="2" max="2" width="10.57421875" style="36" customWidth="1"/>
    <col min="3" max="8" width="13.00390625" style="36" customWidth="1"/>
    <col min="9" max="9" width="12.28125" style="36" customWidth="1"/>
    <col min="10" max="16384" width="11.421875" style="36" customWidth="1"/>
  </cols>
  <sheetData>
    <row r="1" spans="1:9" ht="15.75">
      <c r="A1" s="60" t="s">
        <v>206</v>
      </c>
      <c r="B1" s="60"/>
      <c r="C1" s="60"/>
      <c r="D1" s="60"/>
      <c r="E1" s="60"/>
      <c r="F1" s="60"/>
      <c r="G1" s="60"/>
      <c r="H1" s="60"/>
      <c r="I1" s="60"/>
    </row>
    <row r="2" spans="1:9" ht="17.25" customHeight="1">
      <c r="A2" s="186" t="s">
        <v>199</v>
      </c>
      <c r="B2" s="186" t="s">
        <v>9</v>
      </c>
      <c r="C2" s="185" t="s">
        <v>10</v>
      </c>
      <c r="D2" s="185"/>
      <c r="E2" s="185"/>
      <c r="F2" s="185"/>
      <c r="G2" s="186" t="s">
        <v>180</v>
      </c>
      <c r="H2" s="186" t="s">
        <v>181</v>
      </c>
      <c r="I2" s="186" t="s">
        <v>182</v>
      </c>
    </row>
    <row r="3" spans="1:9" ht="15">
      <c r="A3" s="186"/>
      <c r="B3" s="186"/>
      <c r="C3" s="186" t="s">
        <v>11</v>
      </c>
      <c r="D3" s="186" t="s">
        <v>12</v>
      </c>
      <c r="E3" s="186" t="s">
        <v>13</v>
      </c>
      <c r="F3" s="186" t="s">
        <v>14</v>
      </c>
      <c r="G3" s="186"/>
      <c r="H3" s="186"/>
      <c r="I3" s="186"/>
    </row>
    <row r="4" spans="1:9" ht="15">
      <c r="A4" s="186"/>
      <c r="B4" s="186"/>
      <c r="C4" s="186"/>
      <c r="D4" s="186"/>
      <c r="E4" s="186"/>
      <c r="F4" s="186"/>
      <c r="G4" s="186"/>
      <c r="H4" s="186"/>
      <c r="I4" s="186"/>
    </row>
    <row r="5" spans="1:9" ht="30">
      <c r="A5" s="113" t="s">
        <v>19</v>
      </c>
      <c r="B5" s="95">
        <v>7976250</v>
      </c>
      <c r="C5" s="96">
        <f aca="true" t="shared" si="0" ref="C5:C10">D5+E5</f>
        <v>4596057</v>
      </c>
      <c r="D5" s="114">
        <v>3803942</v>
      </c>
      <c r="E5" s="114">
        <v>792115</v>
      </c>
      <c r="F5" s="114">
        <v>3380192</v>
      </c>
      <c r="G5" s="97">
        <f aca="true" t="shared" si="1" ref="G5:G10">C5/B5*100</f>
        <v>57.621777150916785</v>
      </c>
      <c r="H5" s="97">
        <f>+D5/B5*100</f>
        <v>47.69085723240871</v>
      </c>
      <c r="I5" s="98">
        <f>+E5/C5*100</f>
        <v>17.234664409079347</v>
      </c>
    </row>
    <row r="6" spans="1:9" ht="15">
      <c r="A6" s="115" t="s">
        <v>114</v>
      </c>
      <c r="B6" s="116">
        <v>2867530</v>
      </c>
      <c r="C6" s="77">
        <f>D6+E6</f>
        <v>1722014</v>
      </c>
      <c r="D6" s="77">
        <v>1438857</v>
      </c>
      <c r="E6" s="77">
        <v>283157</v>
      </c>
      <c r="F6" s="77">
        <v>1145516</v>
      </c>
      <c r="G6" s="100">
        <f t="shared" si="1"/>
        <v>60.05217033474802</v>
      </c>
      <c r="H6" s="100">
        <f aca="true" t="shared" si="2" ref="H6:I10">+D6/B6*100</f>
        <v>50.1775744281664</v>
      </c>
      <c r="I6" s="117">
        <f t="shared" si="2"/>
        <v>16.443362249087407</v>
      </c>
    </row>
    <row r="7" spans="1:9" ht="15">
      <c r="A7" s="115" t="s">
        <v>62</v>
      </c>
      <c r="B7" s="116">
        <v>1476121</v>
      </c>
      <c r="C7" s="77">
        <f t="shared" si="0"/>
        <v>1079531</v>
      </c>
      <c r="D7" s="77">
        <v>907562</v>
      </c>
      <c r="E7" s="77">
        <v>171969</v>
      </c>
      <c r="F7" s="77">
        <v>396590</v>
      </c>
      <c r="G7" s="100">
        <f t="shared" si="1"/>
        <v>73.13296132227643</v>
      </c>
      <c r="H7" s="100">
        <f t="shared" si="2"/>
        <v>61.482900114557005</v>
      </c>
      <c r="I7" s="117">
        <f t="shared" si="2"/>
        <v>15.929973293958211</v>
      </c>
    </row>
    <row r="8" spans="1:9" ht="15">
      <c r="A8" s="115" t="s">
        <v>115</v>
      </c>
      <c r="B8" s="116">
        <v>281257</v>
      </c>
      <c r="C8" s="77">
        <f t="shared" si="0"/>
        <v>211977</v>
      </c>
      <c r="D8" s="77">
        <v>182455</v>
      </c>
      <c r="E8" s="77">
        <v>29522</v>
      </c>
      <c r="F8" s="77">
        <v>69279</v>
      </c>
      <c r="G8" s="100">
        <f t="shared" si="1"/>
        <v>75.36772418108704</v>
      </c>
      <c r="H8" s="100">
        <f t="shared" si="2"/>
        <v>64.87127431495038</v>
      </c>
      <c r="I8" s="117">
        <f t="shared" si="2"/>
        <v>13.926982644343491</v>
      </c>
    </row>
    <row r="9" spans="1:9" ht="15">
      <c r="A9" s="115" t="s">
        <v>116</v>
      </c>
      <c r="B9" s="116">
        <v>2796742</v>
      </c>
      <c r="C9" s="77">
        <f t="shared" si="0"/>
        <v>1395413</v>
      </c>
      <c r="D9" s="77">
        <v>1100256</v>
      </c>
      <c r="E9" s="77">
        <v>295157</v>
      </c>
      <c r="F9" s="77">
        <v>1401330</v>
      </c>
      <c r="G9" s="100">
        <f t="shared" si="1"/>
        <v>49.89423407665062</v>
      </c>
      <c r="H9" s="100">
        <f t="shared" si="2"/>
        <v>39.34063277914087</v>
      </c>
      <c r="I9" s="117">
        <f t="shared" si="2"/>
        <v>21.15194569636373</v>
      </c>
    </row>
    <row r="10" spans="1:9" ht="15">
      <c r="A10" s="115" t="s">
        <v>117</v>
      </c>
      <c r="B10" s="116">
        <v>554599</v>
      </c>
      <c r="C10" s="77">
        <f t="shared" si="0"/>
        <v>187124</v>
      </c>
      <c r="D10" s="77">
        <v>174813</v>
      </c>
      <c r="E10" s="77">
        <v>12311</v>
      </c>
      <c r="F10" s="77">
        <v>367476</v>
      </c>
      <c r="G10" s="100">
        <f t="shared" si="1"/>
        <v>33.74041424524747</v>
      </c>
      <c r="H10" s="100">
        <f t="shared" si="2"/>
        <v>31.52061219006886</v>
      </c>
      <c r="I10" s="117">
        <f t="shared" si="2"/>
        <v>6.57905987473547</v>
      </c>
    </row>
    <row r="11" spans="1:9" ht="6.7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2:6" ht="15">
      <c r="B12" s="39"/>
      <c r="C12" s="39"/>
      <c r="D12" s="39"/>
      <c r="E12" s="51"/>
      <c r="F12" s="39"/>
    </row>
    <row r="13" spans="2:6" ht="15" customHeight="1">
      <c r="B13" s="39"/>
      <c r="C13" s="39"/>
      <c r="D13" s="39"/>
      <c r="E13" s="39"/>
      <c r="F13" s="39"/>
    </row>
    <row r="14" spans="2:6" ht="15" customHeight="1">
      <c r="B14" s="39"/>
      <c r="C14" s="39"/>
      <c r="D14" s="39"/>
      <c r="E14" s="39"/>
      <c r="F14" s="39"/>
    </row>
    <row r="15" ht="15">
      <c r="F15" s="39"/>
    </row>
  </sheetData>
  <sheetProtection/>
  <mergeCells count="10">
    <mergeCell ref="A2:A4"/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A21" sqref="A21:H33"/>
    </sheetView>
  </sheetViews>
  <sheetFormatPr defaultColWidth="11.421875" defaultRowHeight="15"/>
  <cols>
    <col min="1" max="1" width="44.421875" style="36" customWidth="1"/>
    <col min="2" max="6" width="11.421875" style="36" customWidth="1"/>
    <col min="7" max="7" width="13.7109375" style="36" bestFit="1" customWidth="1"/>
    <col min="8" max="8" width="15.00390625" style="36" bestFit="1" customWidth="1"/>
    <col min="9" max="16384" width="11.421875" style="36" customWidth="1"/>
  </cols>
  <sheetData>
    <row r="1" spans="1:8" ht="15.75">
      <c r="A1" s="31" t="s">
        <v>207</v>
      </c>
      <c r="G1" s="37"/>
      <c r="H1" s="37"/>
    </row>
    <row r="2" spans="1:10" ht="15" customHeight="1">
      <c r="A2" s="187"/>
      <c r="B2" s="188" t="s">
        <v>9</v>
      </c>
      <c r="C2" s="172" t="s">
        <v>53</v>
      </c>
      <c r="D2" s="172"/>
      <c r="E2" s="172" t="s">
        <v>198</v>
      </c>
      <c r="F2" s="190"/>
      <c r="G2" s="120" t="s">
        <v>170</v>
      </c>
      <c r="H2" s="120" t="s">
        <v>169</v>
      </c>
      <c r="I2" s="10"/>
      <c r="J2" s="10"/>
    </row>
    <row r="3" spans="1:10" ht="15" customHeight="1">
      <c r="A3" s="187"/>
      <c r="B3" s="188"/>
      <c r="C3" s="188" t="s">
        <v>34</v>
      </c>
      <c r="D3" s="188" t="s">
        <v>35</v>
      </c>
      <c r="E3" s="188" t="s">
        <v>37</v>
      </c>
      <c r="F3" s="189" t="s">
        <v>36</v>
      </c>
      <c r="G3" s="121" t="s">
        <v>172</v>
      </c>
      <c r="H3" s="121" t="s">
        <v>65</v>
      </c>
      <c r="I3" s="10"/>
      <c r="J3" s="10"/>
    </row>
    <row r="4" spans="1:10" ht="15">
      <c r="A4" s="187"/>
      <c r="B4" s="188"/>
      <c r="C4" s="188"/>
      <c r="D4" s="188"/>
      <c r="E4" s="188"/>
      <c r="F4" s="189"/>
      <c r="G4" s="122" t="s">
        <v>64</v>
      </c>
      <c r="H4" s="122" t="s">
        <v>64</v>
      </c>
      <c r="I4" s="10"/>
      <c r="J4" s="10"/>
    </row>
    <row r="5" spans="1:8" s="5" customFormat="1" ht="15">
      <c r="A5" s="106" t="s">
        <v>58</v>
      </c>
      <c r="B5" s="107">
        <v>3803942</v>
      </c>
      <c r="C5" s="107">
        <v>2059803</v>
      </c>
      <c r="D5" s="107">
        <v>1744139</v>
      </c>
      <c r="E5" s="89">
        <v>1349161</v>
      </c>
      <c r="F5" s="89">
        <v>2454781</v>
      </c>
      <c r="G5" s="112">
        <v>1372143</v>
      </c>
      <c r="H5" s="112">
        <v>2431800</v>
      </c>
    </row>
    <row r="6" spans="1:8" ht="15" customHeight="1">
      <c r="A6" s="118" t="s">
        <v>75</v>
      </c>
      <c r="B6" s="78">
        <v>260566</v>
      </c>
      <c r="C6" s="78">
        <v>138621</v>
      </c>
      <c r="D6" s="78">
        <v>121945</v>
      </c>
      <c r="E6" s="78">
        <v>81574</v>
      </c>
      <c r="F6" s="78">
        <v>178992</v>
      </c>
      <c r="G6" s="78">
        <v>71463</v>
      </c>
      <c r="H6" s="78">
        <v>189103</v>
      </c>
    </row>
    <row r="7" spans="1:8" ht="15" customHeight="1">
      <c r="A7" s="119" t="s">
        <v>39</v>
      </c>
      <c r="B7" s="78">
        <v>537319</v>
      </c>
      <c r="C7" s="78">
        <v>280898</v>
      </c>
      <c r="D7" s="78">
        <v>256421</v>
      </c>
      <c r="E7" s="78">
        <v>175455</v>
      </c>
      <c r="F7" s="78">
        <v>361864</v>
      </c>
      <c r="G7" s="78">
        <v>154026</v>
      </c>
      <c r="H7" s="78">
        <v>383293</v>
      </c>
    </row>
    <row r="8" spans="1:8" ht="15" customHeight="1">
      <c r="A8" s="119" t="s">
        <v>40</v>
      </c>
      <c r="B8" s="78">
        <v>558756</v>
      </c>
      <c r="C8" s="78">
        <v>301695</v>
      </c>
      <c r="D8" s="78">
        <v>257062</v>
      </c>
      <c r="E8" s="78">
        <v>226316</v>
      </c>
      <c r="F8" s="78">
        <v>332440</v>
      </c>
      <c r="G8" s="78">
        <v>147680</v>
      </c>
      <c r="H8" s="78">
        <v>411076</v>
      </c>
    </row>
    <row r="9" spans="1:8" ht="16.5" customHeight="1">
      <c r="A9" s="119" t="s">
        <v>52</v>
      </c>
      <c r="B9" s="78">
        <v>566829</v>
      </c>
      <c r="C9" s="78">
        <v>329636</v>
      </c>
      <c r="D9" s="78">
        <v>237193</v>
      </c>
      <c r="E9" s="78">
        <v>230194</v>
      </c>
      <c r="F9" s="78">
        <v>336635</v>
      </c>
      <c r="G9" s="78">
        <v>179032</v>
      </c>
      <c r="H9" s="78">
        <v>387797</v>
      </c>
    </row>
    <row r="10" spans="1:8" ht="16.5" customHeight="1">
      <c r="A10" s="119" t="s">
        <v>41</v>
      </c>
      <c r="B10" s="78">
        <v>578735</v>
      </c>
      <c r="C10" s="78">
        <v>320752</v>
      </c>
      <c r="D10" s="78">
        <v>257983</v>
      </c>
      <c r="E10" s="78">
        <v>201071</v>
      </c>
      <c r="F10" s="78">
        <v>377664</v>
      </c>
      <c r="G10" s="78">
        <v>238864</v>
      </c>
      <c r="H10" s="78">
        <v>339871</v>
      </c>
    </row>
    <row r="11" spans="1:8" ht="16.5" customHeight="1">
      <c r="A11" s="119" t="s">
        <v>42</v>
      </c>
      <c r="B11" s="78">
        <v>437589</v>
      </c>
      <c r="C11" s="78">
        <v>241992</v>
      </c>
      <c r="D11" s="78">
        <v>195598</v>
      </c>
      <c r="E11" s="78">
        <v>174907</v>
      </c>
      <c r="F11" s="78">
        <v>262683</v>
      </c>
      <c r="G11" s="78">
        <v>173103</v>
      </c>
      <c r="H11" s="78">
        <v>264486</v>
      </c>
    </row>
    <row r="12" spans="1:8" ht="16.5" customHeight="1">
      <c r="A12" s="119" t="s">
        <v>43</v>
      </c>
      <c r="B12" s="78">
        <v>297845</v>
      </c>
      <c r="C12" s="78">
        <v>161198</v>
      </c>
      <c r="D12" s="78">
        <v>136647</v>
      </c>
      <c r="E12" s="78">
        <v>113198</v>
      </c>
      <c r="F12" s="78">
        <v>184648</v>
      </c>
      <c r="G12" s="78">
        <v>136731</v>
      </c>
      <c r="H12" s="78">
        <v>161115</v>
      </c>
    </row>
    <row r="13" spans="1:8" ht="16.5" customHeight="1">
      <c r="A13" s="119" t="s">
        <v>44</v>
      </c>
      <c r="B13" s="78">
        <v>210842</v>
      </c>
      <c r="C13" s="78">
        <v>90823</v>
      </c>
      <c r="D13" s="78">
        <v>120019</v>
      </c>
      <c r="E13" s="78">
        <v>58441</v>
      </c>
      <c r="F13" s="78">
        <v>152401</v>
      </c>
      <c r="G13" s="78">
        <v>108551</v>
      </c>
      <c r="H13" s="78">
        <v>102291</v>
      </c>
    </row>
    <row r="14" spans="1:8" ht="16.5" customHeight="1">
      <c r="A14" s="119" t="s">
        <v>45</v>
      </c>
      <c r="B14" s="78">
        <v>154096</v>
      </c>
      <c r="C14" s="78">
        <v>78233</v>
      </c>
      <c r="D14" s="78">
        <v>75863</v>
      </c>
      <c r="E14" s="78">
        <v>50157</v>
      </c>
      <c r="F14" s="78">
        <v>103939</v>
      </c>
      <c r="G14" s="78">
        <v>62955</v>
      </c>
      <c r="H14" s="78">
        <v>91141</v>
      </c>
    </row>
    <row r="15" spans="1:8" ht="16.5" customHeight="1">
      <c r="A15" s="119" t="s">
        <v>46</v>
      </c>
      <c r="B15" s="78">
        <v>110009</v>
      </c>
      <c r="C15" s="78">
        <v>62432</v>
      </c>
      <c r="D15" s="78">
        <v>47577</v>
      </c>
      <c r="E15" s="78">
        <v>19807</v>
      </c>
      <c r="F15" s="78">
        <v>90202</v>
      </c>
      <c r="G15" s="78">
        <v>59646</v>
      </c>
      <c r="H15" s="78">
        <v>50363</v>
      </c>
    </row>
    <row r="16" spans="1:8" ht="16.5" customHeight="1">
      <c r="A16" s="119" t="s">
        <v>47</v>
      </c>
      <c r="B16" s="78">
        <v>56589</v>
      </c>
      <c r="C16" s="78">
        <v>32321</v>
      </c>
      <c r="D16" s="78">
        <v>24268</v>
      </c>
      <c r="E16" s="78">
        <v>11714</v>
      </c>
      <c r="F16" s="78">
        <v>44875</v>
      </c>
      <c r="G16" s="78">
        <v>26390</v>
      </c>
      <c r="H16" s="78">
        <v>30200</v>
      </c>
    </row>
    <row r="17" spans="1:8" ht="16.5" customHeight="1">
      <c r="A17" s="119" t="s">
        <v>48</v>
      </c>
      <c r="B17" s="78">
        <v>26578</v>
      </c>
      <c r="C17" s="78">
        <v>17148</v>
      </c>
      <c r="D17" s="78">
        <v>9430</v>
      </c>
      <c r="E17" s="78">
        <v>4739</v>
      </c>
      <c r="F17" s="78">
        <v>21839</v>
      </c>
      <c r="G17" s="78">
        <v>13564</v>
      </c>
      <c r="H17" s="78">
        <v>13013</v>
      </c>
    </row>
    <row r="18" spans="1:8" ht="16.5" customHeight="1">
      <c r="A18" s="119" t="s">
        <v>49</v>
      </c>
      <c r="B18" s="78">
        <v>8187</v>
      </c>
      <c r="C18" s="78">
        <v>4055</v>
      </c>
      <c r="D18" s="78">
        <v>4133</v>
      </c>
      <c r="E18" s="78">
        <v>1588</v>
      </c>
      <c r="F18" s="78">
        <v>6600</v>
      </c>
      <c r="G18" s="78">
        <v>137</v>
      </c>
      <c r="H18" s="78">
        <v>8050</v>
      </c>
    </row>
    <row r="19" spans="1:8" ht="6.75" customHeight="1">
      <c r="A19" s="1"/>
      <c r="B19" s="1"/>
      <c r="C19" s="1"/>
      <c r="D19" s="1"/>
      <c r="E19" s="1"/>
      <c r="F19" s="1"/>
      <c r="G19" s="1"/>
      <c r="H19" s="1"/>
    </row>
    <row r="20" ht="15.75">
      <c r="A20" s="31" t="s">
        <v>208</v>
      </c>
    </row>
    <row r="21" spans="1:8" ht="15">
      <c r="A21" s="171"/>
      <c r="B21" s="188" t="s">
        <v>9</v>
      </c>
      <c r="C21" s="191" t="s">
        <v>53</v>
      </c>
      <c r="D21" s="191"/>
      <c r="E21" s="191" t="s">
        <v>198</v>
      </c>
      <c r="F21" s="191"/>
      <c r="G21" s="123" t="s">
        <v>170</v>
      </c>
      <c r="H21" s="120" t="s">
        <v>169</v>
      </c>
    </row>
    <row r="22" spans="1:8" ht="15">
      <c r="A22" s="171"/>
      <c r="B22" s="188"/>
      <c r="C22" s="188" t="s">
        <v>34</v>
      </c>
      <c r="D22" s="188" t="s">
        <v>35</v>
      </c>
      <c r="E22" s="188" t="s">
        <v>37</v>
      </c>
      <c r="F22" s="188" t="s">
        <v>36</v>
      </c>
      <c r="G22" s="124" t="s">
        <v>172</v>
      </c>
      <c r="H22" s="121" t="s">
        <v>65</v>
      </c>
    </row>
    <row r="23" spans="1:8" ht="15">
      <c r="A23" s="171"/>
      <c r="B23" s="188"/>
      <c r="C23" s="188"/>
      <c r="D23" s="188"/>
      <c r="E23" s="188"/>
      <c r="F23" s="188"/>
      <c r="G23" s="125" t="s">
        <v>64</v>
      </c>
      <c r="H23" s="122" t="s">
        <v>64</v>
      </c>
    </row>
    <row r="24" spans="1:8" ht="15">
      <c r="A24" s="115" t="s">
        <v>161</v>
      </c>
      <c r="B24" s="89">
        <v>3803942</v>
      </c>
      <c r="C24" s="89">
        <v>2059803</v>
      </c>
      <c r="D24" s="89">
        <v>1744139</v>
      </c>
      <c r="E24" s="89">
        <v>1349161</v>
      </c>
      <c r="F24" s="89">
        <v>2454781</v>
      </c>
      <c r="G24" s="89">
        <v>1372143</v>
      </c>
      <c r="H24" s="89">
        <v>2431800</v>
      </c>
    </row>
    <row r="25" spans="1:10" ht="15">
      <c r="A25" s="115" t="s">
        <v>109</v>
      </c>
      <c r="B25" s="78">
        <v>30859</v>
      </c>
      <c r="C25" s="78">
        <v>23605</v>
      </c>
      <c r="D25" s="78">
        <v>7254</v>
      </c>
      <c r="E25" s="78">
        <v>26877</v>
      </c>
      <c r="F25" s="78">
        <v>3982</v>
      </c>
      <c r="G25" s="78">
        <v>1825</v>
      </c>
      <c r="H25" s="78">
        <v>29033</v>
      </c>
      <c r="J25" s="39"/>
    </row>
    <row r="26" spans="1:10" ht="15">
      <c r="A26" s="115" t="s">
        <v>16</v>
      </c>
      <c r="B26" s="78">
        <v>201662</v>
      </c>
      <c r="C26" s="78">
        <v>116890</v>
      </c>
      <c r="D26" s="78">
        <v>84772</v>
      </c>
      <c r="E26" s="78">
        <v>114619</v>
      </c>
      <c r="F26" s="78">
        <v>87043</v>
      </c>
      <c r="G26" s="78">
        <v>36423</v>
      </c>
      <c r="H26" s="78">
        <v>165239</v>
      </c>
      <c r="J26" s="39"/>
    </row>
    <row r="27" spans="1:10" ht="15">
      <c r="A27" s="126" t="s">
        <v>118</v>
      </c>
      <c r="B27" s="78">
        <v>27387</v>
      </c>
      <c r="C27" s="78">
        <v>21058</v>
      </c>
      <c r="D27" s="78">
        <v>6329</v>
      </c>
      <c r="E27" s="78">
        <v>23698</v>
      </c>
      <c r="F27" s="78">
        <v>3689</v>
      </c>
      <c r="G27" s="78">
        <v>3318</v>
      </c>
      <c r="H27" s="78">
        <v>24069</v>
      </c>
      <c r="J27" s="39"/>
    </row>
    <row r="28" spans="1:10" ht="15">
      <c r="A28" s="115" t="s">
        <v>119</v>
      </c>
      <c r="B28" s="78">
        <v>34208</v>
      </c>
      <c r="C28" s="78">
        <v>12899</v>
      </c>
      <c r="D28" s="78">
        <v>21308</v>
      </c>
      <c r="E28" s="78">
        <v>30648</v>
      </c>
      <c r="F28" s="78">
        <v>3559</v>
      </c>
      <c r="G28" s="127">
        <v>2284</v>
      </c>
      <c r="H28" s="78">
        <v>31924</v>
      </c>
      <c r="J28" s="39"/>
    </row>
    <row r="29" spans="1:10" ht="15">
      <c r="A29" s="115" t="s">
        <v>38</v>
      </c>
      <c r="B29" s="78">
        <v>675104</v>
      </c>
      <c r="C29" s="78">
        <v>324163</v>
      </c>
      <c r="D29" s="78">
        <v>350941</v>
      </c>
      <c r="E29" s="78">
        <v>383117</v>
      </c>
      <c r="F29" s="78">
        <v>291987</v>
      </c>
      <c r="G29" s="78">
        <v>164380</v>
      </c>
      <c r="H29" s="78">
        <v>510724</v>
      </c>
      <c r="J29" s="39"/>
    </row>
    <row r="30" spans="1:10" ht="15">
      <c r="A30" s="115" t="s">
        <v>178</v>
      </c>
      <c r="B30" s="78">
        <v>211343</v>
      </c>
      <c r="C30" s="78">
        <v>112017</v>
      </c>
      <c r="D30" s="78">
        <v>99326</v>
      </c>
      <c r="E30" s="78">
        <v>55572</v>
      </c>
      <c r="F30" s="78">
        <v>155772</v>
      </c>
      <c r="G30" s="78">
        <v>29194</v>
      </c>
      <c r="H30" s="78">
        <v>182150</v>
      </c>
      <c r="J30" s="39"/>
    </row>
    <row r="31" spans="1:10" ht="15">
      <c r="A31" s="115" t="s">
        <v>51</v>
      </c>
      <c r="B31" s="78">
        <v>284643</v>
      </c>
      <c r="C31" s="78">
        <v>210073</v>
      </c>
      <c r="D31" s="78">
        <v>74570</v>
      </c>
      <c r="E31" s="78">
        <v>131504</v>
      </c>
      <c r="F31" s="78">
        <v>153138</v>
      </c>
      <c r="G31" s="78">
        <v>89992</v>
      </c>
      <c r="H31" s="78">
        <v>194650</v>
      </c>
      <c r="J31" s="39"/>
    </row>
    <row r="32" spans="1:10" ht="15">
      <c r="A32" s="113" t="s">
        <v>183</v>
      </c>
      <c r="B32" s="78">
        <v>105915</v>
      </c>
      <c r="C32" s="78">
        <v>104851</v>
      </c>
      <c r="D32" s="78">
        <v>1064</v>
      </c>
      <c r="E32" s="78">
        <v>67995</v>
      </c>
      <c r="F32" s="78">
        <v>37920</v>
      </c>
      <c r="G32" s="78">
        <v>10349</v>
      </c>
      <c r="H32" s="78">
        <v>95567</v>
      </c>
      <c r="J32" s="39"/>
    </row>
    <row r="33" spans="1:10" ht="15">
      <c r="A33" s="115" t="s">
        <v>50</v>
      </c>
      <c r="B33" s="78">
        <v>2232821</v>
      </c>
      <c r="C33" s="78">
        <v>1134246</v>
      </c>
      <c r="D33" s="78">
        <v>1098575</v>
      </c>
      <c r="E33" s="78">
        <v>515132</v>
      </c>
      <c r="F33" s="78">
        <v>1717689</v>
      </c>
      <c r="G33" s="78">
        <v>1034377</v>
      </c>
      <c r="H33" s="78">
        <v>1198444</v>
      </c>
      <c r="J33" s="39"/>
    </row>
    <row r="34" spans="1:8" ht="8.25" customHeight="1">
      <c r="A34" s="40"/>
      <c r="B34" s="40"/>
      <c r="C34" s="40" t="s">
        <v>113</v>
      </c>
      <c r="D34" s="40"/>
      <c r="E34" s="40" t="s">
        <v>113</v>
      </c>
      <c r="F34" s="40"/>
      <c r="G34" s="40" t="s">
        <v>113</v>
      </c>
      <c r="H34" s="40"/>
    </row>
  </sheetData>
  <sheetProtection/>
  <mergeCells count="16">
    <mergeCell ref="F3:F4"/>
    <mergeCell ref="E2:F2"/>
    <mergeCell ref="A21:A23"/>
    <mergeCell ref="B21:B23"/>
    <mergeCell ref="C22:C23"/>
    <mergeCell ref="D22:D23"/>
    <mergeCell ref="E22:E23"/>
    <mergeCell ref="F22:F23"/>
    <mergeCell ref="C21:D21"/>
    <mergeCell ref="E21:F21"/>
    <mergeCell ref="A2:A4"/>
    <mergeCell ref="B2:B4"/>
    <mergeCell ref="C3:C4"/>
    <mergeCell ref="D3:D4"/>
    <mergeCell ref="C2:D2"/>
    <mergeCell ref="E3:E4"/>
  </mergeCells>
  <printOptions/>
  <pageMargins left="0.75" right="0.75" top="1" bottom="1" header="0.5" footer="0.5"/>
  <pageSetup horizontalDpi="600" verticalDpi="600" orientation="landscape" paperSize="9" scale="77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5"/>
  <sheetViews>
    <sheetView view="pageBreakPreview" zoomScale="110" zoomScaleNormal="140" zoomScaleSheetLayoutView="110" zoomScalePageLayoutView="0" workbookViewId="0" topLeftCell="A1">
      <selection activeCell="A3" sqref="A3:H11"/>
    </sheetView>
  </sheetViews>
  <sheetFormatPr defaultColWidth="11.421875" defaultRowHeight="15"/>
  <cols>
    <col min="1" max="1" width="30.28125" style="36" customWidth="1"/>
    <col min="2" max="5" width="11.57421875" style="36" customWidth="1"/>
    <col min="6" max="6" width="12.140625" style="36" customWidth="1"/>
    <col min="7" max="7" width="14.57421875" style="36" customWidth="1"/>
    <col min="8" max="8" width="14.421875" style="36" customWidth="1"/>
    <col min="9" max="16384" width="11.421875" style="36" customWidth="1"/>
  </cols>
  <sheetData>
    <row r="1" spans="1:8" ht="3.75" customHeight="1">
      <c r="A1" s="1"/>
      <c r="B1" s="44"/>
      <c r="C1" s="44"/>
      <c r="D1" s="44"/>
      <c r="E1" s="44"/>
      <c r="F1" s="44"/>
      <c r="G1" s="44"/>
      <c r="H1" s="44"/>
    </row>
    <row r="2" spans="1:8" ht="15.75">
      <c r="A2" s="31" t="s">
        <v>209</v>
      </c>
      <c r="B2" s="56"/>
      <c r="C2" s="56"/>
      <c r="D2" s="56"/>
      <c r="E2" s="56"/>
      <c r="F2" s="56"/>
      <c r="G2" s="56"/>
      <c r="H2" s="56"/>
    </row>
    <row r="3" spans="1:8" ht="15">
      <c r="A3" s="192"/>
      <c r="B3" s="193" t="s">
        <v>9</v>
      </c>
      <c r="C3" s="195" t="s">
        <v>53</v>
      </c>
      <c r="D3" s="196"/>
      <c r="E3" s="195" t="s">
        <v>198</v>
      </c>
      <c r="F3" s="196"/>
      <c r="G3" s="128" t="s">
        <v>170</v>
      </c>
      <c r="H3" s="128" t="s">
        <v>169</v>
      </c>
    </row>
    <row r="4" spans="1:8" ht="15">
      <c r="A4" s="192"/>
      <c r="B4" s="193"/>
      <c r="C4" s="194" t="s">
        <v>34</v>
      </c>
      <c r="D4" s="194" t="s">
        <v>35</v>
      </c>
      <c r="E4" s="194" t="s">
        <v>37</v>
      </c>
      <c r="F4" s="194" t="s">
        <v>36</v>
      </c>
      <c r="G4" s="129" t="s">
        <v>172</v>
      </c>
      <c r="H4" s="129" t="s">
        <v>65</v>
      </c>
    </row>
    <row r="5" spans="1:8" ht="15">
      <c r="A5" s="192"/>
      <c r="B5" s="193"/>
      <c r="C5" s="194"/>
      <c r="D5" s="194"/>
      <c r="E5" s="194"/>
      <c r="F5" s="194"/>
      <c r="G5" s="130" t="s">
        <v>64</v>
      </c>
      <c r="H5" s="130" t="s">
        <v>64</v>
      </c>
    </row>
    <row r="6" spans="1:8" ht="15">
      <c r="A6" s="115" t="s">
        <v>15</v>
      </c>
      <c r="B6" s="78">
        <v>3803942</v>
      </c>
      <c r="C6" s="78">
        <v>2059803</v>
      </c>
      <c r="D6" s="78">
        <v>1744139</v>
      </c>
      <c r="E6" s="78">
        <v>1349161</v>
      </c>
      <c r="F6" s="78">
        <v>2454781</v>
      </c>
      <c r="G6" s="78">
        <v>1372143</v>
      </c>
      <c r="H6" s="78">
        <v>2431800</v>
      </c>
    </row>
    <row r="7" spans="1:8" ht="15">
      <c r="A7" s="131" t="s">
        <v>61</v>
      </c>
      <c r="B7" s="78">
        <v>1817896</v>
      </c>
      <c r="C7" s="78">
        <v>954376</v>
      </c>
      <c r="D7" s="78">
        <v>863520</v>
      </c>
      <c r="E7" s="78">
        <v>421803</v>
      </c>
      <c r="F7" s="78">
        <v>1396093</v>
      </c>
      <c r="G7" s="78">
        <v>814860</v>
      </c>
      <c r="H7" s="78">
        <v>1003035</v>
      </c>
    </row>
    <row r="8" spans="1:8" ht="15">
      <c r="A8" s="131" t="s">
        <v>56</v>
      </c>
      <c r="B8" s="78">
        <v>1219254</v>
      </c>
      <c r="C8" s="78">
        <v>675501</v>
      </c>
      <c r="D8" s="78">
        <v>543753</v>
      </c>
      <c r="E8" s="78">
        <v>427927</v>
      </c>
      <c r="F8" s="78">
        <v>791327</v>
      </c>
      <c r="G8" s="78">
        <v>434772</v>
      </c>
      <c r="H8" s="78">
        <v>784482</v>
      </c>
    </row>
    <row r="9" spans="1:8" ht="15">
      <c r="A9" s="131" t="s">
        <v>101</v>
      </c>
      <c r="B9" s="78">
        <v>227849</v>
      </c>
      <c r="C9" s="78">
        <v>130951</v>
      </c>
      <c r="D9" s="78">
        <v>96898</v>
      </c>
      <c r="E9" s="78">
        <v>127547</v>
      </c>
      <c r="F9" s="78">
        <v>100301</v>
      </c>
      <c r="G9" s="78">
        <v>54477</v>
      </c>
      <c r="H9" s="78">
        <v>173372</v>
      </c>
    </row>
    <row r="10" spans="1:8" ht="15">
      <c r="A10" s="131" t="s">
        <v>57</v>
      </c>
      <c r="B10" s="78">
        <v>331106</v>
      </c>
      <c r="C10" s="78">
        <v>176092</v>
      </c>
      <c r="D10" s="78">
        <v>155014</v>
      </c>
      <c r="E10" s="78">
        <v>201983</v>
      </c>
      <c r="F10" s="78">
        <v>129123</v>
      </c>
      <c r="G10" s="78">
        <v>49460</v>
      </c>
      <c r="H10" s="78">
        <v>281646</v>
      </c>
    </row>
    <row r="11" spans="1:8" ht="15">
      <c r="A11" s="131" t="s">
        <v>102</v>
      </c>
      <c r="B11" s="78">
        <v>207837</v>
      </c>
      <c r="C11" s="78">
        <v>122883</v>
      </c>
      <c r="D11" s="78">
        <v>84955</v>
      </c>
      <c r="E11" s="78">
        <v>169901</v>
      </c>
      <c r="F11" s="78">
        <v>37937</v>
      </c>
      <c r="G11" s="78">
        <v>18573</v>
      </c>
      <c r="H11" s="78">
        <v>189265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ht="15.75" customHeight="1"/>
    <row r="16" spans="2:8" ht="15">
      <c r="B16" s="39"/>
      <c r="C16" s="39"/>
      <c r="D16" s="39"/>
      <c r="E16" s="39"/>
      <c r="F16" s="39"/>
      <c r="G16" s="39"/>
      <c r="H16" s="39"/>
    </row>
    <row r="17" ht="15">
      <c r="E17" s="2"/>
    </row>
    <row r="18" spans="2:11" ht="15">
      <c r="B18" s="39"/>
      <c r="C18" s="39"/>
      <c r="D18" s="39"/>
      <c r="E18" s="39"/>
      <c r="F18" s="39"/>
      <c r="G18" s="39"/>
      <c r="H18" s="39"/>
      <c r="K18" s="39"/>
    </row>
    <row r="19" spans="2:11" ht="15">
      <c r="B19" s="39"/>
      <c r="C19" s="39"/>
      <c r="D19" s="39"/>
      <c r="E19" s="39"/>
      <c r="F19" s="39"/>
      <c r="G19" s="39"/>
      <c r="H19" s="39"/>
      <c r="K19" s="39"/>
    </row>
    <row r="20" spans="2:11" ht="15">
      <c r="B20" s="39"/>
      <c r="C20" s="39"/>
      <c r="D20" s="39"/>
      <c r="E20" s="39"/>
      <c r="F20" s="39"/>
      <c r="G20" s="39"/>
      <c r="H20" s="39"/>
      <c r="K20" s="39"/>
    </row>
    <row r="21" spans="2:11" ht="15">
      <c r="B21" s="39"/>
      <c r="C21" s="39"/>
      <c r="D21" s="39"/>
      <c r="E21" s="39"/>
      <c r="F21" s="39"/>
      <c r="G21" s="39"/>
      <c r="H21" s="39"/>
      <c r="K21" s="39"/>
    </row>
    <row r="22" spans="2:11" ht="15">
      <c r="B22" s="39"/>
      <c r="C22" s="39"/>
      <c r="D22" s="39"/>
      <c r="E22" s="39"/>
      <c r="F22" s="39"/>
      <c r="G22" s="39"/>
      <c r="H22" s="39"/>
      <c r="K22" s="39"/>
    </row>
    <row r="23" spans="2:8" ht="15">
      <c r="B23" s="39"/>
      <c r="C23" s="39"/>
      <c r="D23" s="39"/>
      <c r="E23" s="39"/>
      <c r="F23" s="39"/>
      <c r="H23" s="39"/>
    </row>
    <row r="24" ht="15">
      <c r="K24" s="39"/>
    </row>
    <row r="25" spans="2:10" ht="15">
      <c r="B25" s="39"/>
      <c r="C25" s="39"/>
      <c r="D25" s="39"/>
      <c r="E25" s="39"/>
      <c r="F25" s="39"/>
      <c r="G25" s="39"/>
      <c r="H25" s="39"/>
      <c r="J25" s="39"/>
    </row>
  </sheetData>
  <sheetProtection/>
  <mergeCells count="8">
    <mergeCell ref="A3:A5"/>
    <mergeCell ref="B3:B5"/>
    <mergeCell ref="C4:C5"/>
    <mergeCell ref="D4:D5"/>
    <mergeCell ref="E4:E5"/>
    <mergeCell ref="F4:F5"/>
    <mergeCell ref="C3:D3"/>
    <mergeCell ref="E3:F3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zoomScaleSheetLayoutView="100" zoomScalePageLayoutView="0" workbookViewId="0" topLeftCell="A2">
      <selection activeCell="A2" sqref="A2:H26"/>
    </sheetView>
  </sheetViews>
  <sheetFormatPr defaultColWidth="11.421875" defaultRowHeight="15"/>
  <cols>
    <col min="1" max="1" width="35.28125" style="69" customWidth="1"/>
    <col min="2" max="6" width="10.57421875" style="69" customWidth="1"/>
    <col min="7" max="7" width="13.8515625" style="69" customWidth="1"/>
    <col min="8" max="8" width="16.421875" style="69" customWidth="1"/>
    <col min="9" max="16384" width="11.421875" style="69" customWidth="1"/>
  </cols>
  <sheetData>
    <row r="1" ht="15.75">
      <c r="A1" s="68" t="s">
        <v>210</v>
      </c>
    </row>
    <row r="2" spans="1:10" ht="15" customHeight="1">
      <c r="A2" s="197"/>
      <c r="B2" s="198" t="s">
        <v>9</v>
      </c>
      <c r="C2" s="199" t="s">
        <v>53</v>
      </c>
      <c r="D2" s="200"/>
      <c r="E2" s="199" t="s">
        <v>198</v>
      </c>
      <c r="F2" s="200"/>
      <c r="G2" s="137" t="s">
        <v>170</v>
      </c>
      <c r="H2" s="137" t="s">
        <v>169</v>
      </c>
      <c r="I2" s="70"/>
      <c r="J2" s="70"/>
    </row>
    <row r="3" spans="1:10" ht="15">
      <c r="A3" s="197"/>
      <c r="B3" s="198"/>
      <c r="C3" s="198" t="s">
        <v>34</v>
      </c>
      <c r="D3" s="198" t="s">
        <v>35</v>
      </c>
      <c r="E3" s="198" t="s">
        <v>37</v>
      </c>
      <c r="F3" s="198" t="s">
        <v>36</v>
      </c>
      <c r="G3" s="138" t="s">
        <v>172</v>
      </c>
      <c r="H3" s="138" t="s">
        <v>65</v>
      </c>
      <c r="I3" s="70"/>
      <c r="J3" s="70"/>
    </row>
    <row r="4" spans="1:8" ht="15">
      <c r="A4" s="197"/>
      <c r="B4" s="198"/>
      <c r="C4" s="198"/>
      <c r="D4" s="198"/>
      <c r="E4" s="198"/>
      <c r="F4" s="198"/>
      <c r="G4" s="139" t="s">
        <v>64</v>
      </c>
      <c r="H4" s="139" t="s">
        <v>64</v>
      </c>
    </row>
    <row r="5" spans="1:8" ht="15">
      <c r="A5" s="132" t="s">
        <v>15</v>
      </c>
      <c r="B5" s="133">
        <v>3803942</v>
      </c>
      <c r="C5" s="133">
        <v>2059803</v>
      </c>
      <c r="D5" s="133">
        <v>1744139</v>
      </c>
      <c r="E5" s="133">
        <v>1349161</v>
      </c>
      <c r="F5" s="133">
        <v>2454781</v>
      </c>
      <c r="G5" s="133">
        <v>1372143</v>
      </c>
      <c r="H5" s="133">
        <v>2431800</v>
      </c>
    </row>
    <row r="6" spans="1:8" ht="17.25" customHeight="1">
      <c r="A6" s="132" t="s">
        <v>17</v>
      </c>
      <c r="B6" s="134">
        <v>1760605</v>
      </c>
      <c r="C6" s="134">
        <v>808586</v>
      </c>
      <c r="D6" s="134">
        <v>952019</v>
      </c>
      <c r="E6" s="134">
        <v>201715</v>
      </c>
      <c r="F6" s="134">
        <v>1558890</v>
      </c>
      <c r="G6" s="134">
        <v>909595</v>
      </c>
      <c r="H6" s="134">
        <v>851011</v>
      </c>
    </row>
    <row r="7" spans="1:8" ht="17.25" customHeight="1">
      <c r="A7" s="132" t="s">
        <v>18</v>
      </c>
      <c r="B7" s="134">
        <v>40519</v>
      </c>
      <c r="C7" s="134">
        <v>35787</v>
      </c>
      <c r="D7" s="134">
        <v>4732</v>
      </c>
      <c r="E7" s="134">
        <v>7796</v>
      </c>
      <c r="F7" s="134">
        <v>32723</v>
      </c>
      <c r="G7" s="134">
        <v>9632</v>
      </c>
      <c r="H7" s="134">
        <v>30887</v>
      </c>
    </row>
    <row r="8" spans="1:8" ht="17.25" customHeight="1">
      <c r="A8" s="132" t="s">
        <v>20</v>
      </c>
      <c r="B8" s="134">
        <v>195191</v>
      </c>
      <c r="C8" s="134">
        <v>112275</v>
      </c>
      <c r="D8" s="134">
        <v>82915</v>
      </c>
      <c r="E8" s="134">
        <v>95702</v>
      </c>
      <c r="F8" s="134">
        <v>99489</v>
      </c>
      <c r="G8" s="134">
        <v>50231</v>
      </c>
      <c r="H8" s="134">
        <v>144960</v>
      </c>
    </row>
    <row r="9" spans="1:8" ht="17.25" customHeight="1">
      <c r="A9" s="135" t="s">
        <v>21</v>
      </c>
      <c r="B9" s="134">
        <v>6697</v>
      </c>
      <c r="C9" s="134">
        <v>3742</v>
      </c>
      <c r="D9" s="134">
        <v>2955</v>
      </c>
      <c r="E9" s="134">
        <v>5052</v>
      </c>
      <c r="F9" s="134">
        <v>1645</v>
      </c>
      <c r="G9" s="134">
        <v>103</v>
      </c>
      <c r="H9" s="134">
        <v>6593</v>
      </c>
    </row>
    <row r="10" spans="1:8" ht="17.25" customHeight="1">
      <c r="A10" s="132" t="s">
        <v>22</v>
      </c>
      <c r="B10" s="134">
        <v>5279</v>
      </c>
      <c r="C10" s="134">
        <v>2543</v>
      </c>
      <c r="D10" s="134">
        <v>2736</v>
      </c>
      <c r="E10" s="134">
        <v>3191</v>
      </c>
      <c r="F10" s="134">
        <v>2088</v>
      </c>
      <c r="G10" s="134">
        <v>1238</v>
      </c>
      <c r="H10" s="134">
        <v>4041</v>
      </c>
    </row>
    <row r="11" spans="1:8" ht="17.25" customHeight="1">
      <c r="A11" s="132" t="s">
        <v>23</v>
      </c>
      <c r="B11" s="134">
        <v>307229</v>
      </c>
      <c r="C11" s="134">
        <v>265410</v>
      </c>
      <c r="D11" s="134">
        <v>41819</v>
      </c>
      <c r="E11" s="134">
        <v>154468</v>
      </c>
      <c r="F11" s="134">
        <v>152761</v>
      </c>
      <c r="G11" s="134">
        <v>96105</v>
      </c>
      <c r="H11" s="134">
        <v>211124</v>
      </c>
    </row>
    <row r="12" spans="1:8" ht="17.25" customHeight="1">
      <c r="A12" s="136" t="s">
        <v>24</v>
      </c>
      <c r="B12" s="134">
        <v>492726</v>
      </c>
      <c r="C12" s="134">
        <v>218631</v>
      </c>
      <c r="D12" s="134">
        <v>274095</v>
      </c>
      <c r="E12" s="134">
        <v>289936</v>
      </c>
      <c r="F12" s="134">
        <v>202791</v>
      </c>
      <c r="G12" s="134">
        <v>128641</v>
      </c>
      <c r="H12" s="134">
        <v>364085</v>
      </c>
    </row>
    <row r="13" spans="1:8" ht="17.25" customHeight="1">
      <c r="A13" s="132" t="s">
        <v>25</v>
      </c>
      <c r="B13" s="134">
        <v>203585</v>
      </c>
      <c r="C13" s="134">
        <v>193126</v>
      </c>
      <c r="D13" s="134">
        <v>10459</v>
      </c>
      <c r="E13" s="134">
        <v>102206</v>
      </c>
      <c r="F13" s="134">
        <v>101380</v>
      </c>
      <c r="G13" s="134">
        <v>35722</v>
      </c>
      <c r="H13" s="134">
        <v>167864</v>
      </c>
    </row>
    <row r="14" spans="1:8" ht="17.25" customHeight="1">
      <c r="A14" s="132" t="s">
        <v>26</v>
      </c>
      <c r="B14" s="134">
        <v>110540</v>
      </c>
      <c r="C14" s="134">
        <v>54502</v>
      </c>
      <c r="D14" s="134">
        <v>56038</v>
      </c>
      <c r="E14" s="134">
        <v>60740</v>
      </c>
      <c r="F14" s="134">
        <v>49800</v>
      </c>
      <c r="G14" s="134">
        <v>27399</v>
      </c>
      <c r="H14" s="134">
        <v>83141</v>
      </c>
    </row>
    <row r="15" spans="1:8" ht="17.25" customHeight="1">
      <c r="A15" s="132" t="s">
        <v>27</v>
      </c>
      <c r="B15" s="134">
        <v>16195</v>
      </c>
      <c r="C15" s="134">
        <v>9099</v>
      </c>
      <c r="D15" s="134">
        <v>7096</v>
      </c>
      <c r="E15" s="134">
        <v>11240</v>
      </c>
      <c r="F15" s="134">
        <v>4955</v>
      </c>
      <c r="G15" s="134">
        <v>3750</v>
      </c>
      <c r="H15" s="134">
        <v>12445</v>
      </c>
    </row>
    <row r="16" spans="1:8" ht="17.25" customHeight="1">
      <c r="A16" s="132" t="s">
        <v>28</v>
      </c>
      <c r="B16" s="134">
        <v>29107</v>
      </c>
      <c r="C16" s="134">
        <v>15150</v>
      </c>
      <c r="D16" s="134">
        <v>13957</v>
      </c>
      <c r="E16" s="134">
        <v>18738</v>
      </c>
      <c r="F16" s="134">
        <v>10369</v>
      </c>
      <c r="G16" s="134">
        <v>3594</v>
      </c>
      <c r="H16" s="134">
        <v>25513</v>
      </c>
    </row>
    <row r="17" spans="1:8" ht="17.25" customHeight="1">
      <c r="A17" s="132" t="s">
        <v>29</v>
      </c>
      <c r="B17" s="134">
        <v>5813</v>
      </c>
      <c r="C17" s="134">
        <v>5459</v>
      </c>
      <c r="D17" s="134">
        <v>354</v>
      </c>
      <c r="E17" s="134">
        <v>5813</v>
      </c>
      <c r="F17" s="134">
        <v>0</v>
      </c>
      <c r="G17" s="134">
        <v>2043</v>
      </c>
      <c r="H17" s="134">
        <v>3770</v>
      </c>
    </row>
    <row r="18" spans="1:8" ht="17.25" customHeight="1">
      <c r="A18" s="135" t="s">
        <v>0</v>
      </c>
      <c r="B18" s="134">
        <v>32569</v>
      </c>
      <c r="C18" s="134">
        <v>20891</v>
      </c>
      <c r="D18" s="134">
        <v>11678</v>
      </c>
      <c r="E18" s="134">
        <v>22708</v>
      </c>
      <c r="F18" s="134">
        <v>9861</v>
      </c>
      <c r="G18" s="134">
        <v>3590</v>
      </c>
      <c r="H18" s="134">
        <v>28979</v>
      </c>
    </row>
    <row r="19" spans="1:8" ht="17.25" customHeight="1">
      <c r="A19" s="135" t="s">
        <v>1</v>
      </c>
      <c r="B19" s="134">
        <v>101344</v>
      </c>
      <c r="C19" s="134">
        <v>68980</v>
      </c>
      <c r="D19" s="134">
        <v>32363</v>
      </c>
      <c r="E19" s="134">
        <v>57679</v>
      </c>
      <c r="F19" s="134">
        <v>43664</v>
      </c>
      <c r="G19" s="134">
        <v>16212</v>
      </c>
      <c r="H19" s="134">
        <v>85132</v>
      </c>
    </row>
    <row r="20" spans="1:8" ht="17.25" customHeight="1">
      <c r="A20" s="132" t="s">
        <v>2</v>
      </c>
      <c r="B20" s="134">
        <v>38676</v>
      </c>
      <c r="C20" s="134">
        <v>29392</v>
      </c>
      <c r="D20" s="134">
        <v>9283</v>
      </c>
      <c r="E20" s="134">
        <v>28496</v>
      </c>
      <c r="F20" s="134">
        <v>10180</v>
      </c>
      <c r="G20" s="134">
        <v>3832</v>
      </c>
      <c r="H20" s="134">
        <v>34844</v>
      </c>
    </row>
    <row r="21" spans="1:8" ht="17.25" customHeight="1">
      <c r="A21" s="132" t="s">
        <v>3</v>
      </c>
      <c r="B21" s="134">
        <v>144661</v>
      </c>
      <c r="C21" s="134">
        <v>78833</v>
      </c>
      <c r="D21" s="134">
        <v>65827</v>
      </c>
      <c r="E21" s="134">
        <v>53023</v>
      </c>
      <c r="F21" s="134">
        <v>91638</v>
      </c>
      <c r="G21" s="134">
        <v>38727</v>
      </c>
      <c r="H21" s="134">
        <v>105934</v>
      </c>
    </row>
    <row r="22" spans="1:8" ht="17.25" customHeight="1">
      <c r="A22" s="135" t="s">
        <v>4</v>
      </c>
      <c r="B22" s="134">
        <v>49639</v>
      </c>
      <c r="C22" s="134">
        <v>24084</v>
      </c>
      <c r="D22" s="134">
        <v>25555</v>
      </c>
      <c r="E22" s="134">
        <v>39821</v>
      </c>
      <c r="F22" s="134">
        <v>9818</v>
      </c>
      <c r="G22" s="134">
        <v>4627</v>
      </c>
      <c r="H22" s="134">
        <v>45012</v>
      </c>
    </row>
    <row r="23" spans="1:8" ht="17.25" customHeight="1">
      <c r="A23" s="132" t="s">
        <v>5</v>
      </c>
      <c r="B23" s="134">
        <v>10836</v>
      </c>
      <c r="C23" s="134">
        <v>6827</v>
      </c>
      <c r="D23" s="134">
        <v>4009</v>
      </c>
      <c r="E23" s="134">
        <v>8372</v>
      </c>
      <c r="F23" s="134">
        <v>2464</v>
      </c>
      <c r="G23" s="134">
        <v>980</v>
      </c>
      <c r="H23" s="134">
        <v>9856</v>
      </c>
    </row>
    <row r="24" spans="1:8" ht="17.25" customHeight="1">
      <c r="A24" s="132" t="s">
        <v>6</v>
      </c>
      <c r="B24" s="134">
        <v>101569</v>
      </c>
      <c r="C24" s="134">
        <v>58431</v>
      </c>
      <c r="D24" s="134">
        <v>43138</v>
      </c>
      <c r="E24" s="134">
        <v>62021</v>
      </c>
      <c r="F24" s="134">
        <v>39548</v>
      </c>
      <c r="G24" s="134">
        <v>27852</v>
      </c>
      <c r="H24" s="134">
        <v>73717</v>
      </c>
    </row>
    <row r="25" spans="1:8" ht="17.25" customHeight="1">
      <c r="A25" s="132" t="s">
        <v>7</v>
      </c>
      <c r="B25" s="134">
        <v>147074</v>
      </c>
      <c r="C25" s="134">
        <v>46396</v>
      </c>
      <c r="D25" s="134">
        <v>100679</v>
      </c>
      <c r="E25" s="134">
        <v>117887</v>
      </c>
      <c r="F25" s="134">
        <v>29187</v>
      </c>
      <c r="G25" s="134">
        <v>6207</v>
      </c>
      <c r="H25" s="134">
        <v>140868</v>
      </c>
    </row>
    <row r="26" spans="1:8" ht="17.25" customHeight="1">
      <c r="A26" s="136" t="s">
        <v>8</v>
      </c>
      <c r="B26" s="134">
        <v>4089</v>
      </c>
      <c r="C26" s="134">
        <v>1658</v>
      </c>
      <c r="D26" s="134">
        <v>2431</v>
      </c>
      <c r="E26" s="134">
        <v>2557</v>
      </c>
      <c r="F26" s="134">
        <v>1532</v>
      </c>
      <c r="G26" s="134">
        <v>2064</v>
      </c>
      <c r="H26" s="134">
        <v>2025</v>
      </c>
    </row>
    <row r="27" spans="1:8" ht="6" customHeight="1">
      <c r="A27" s="71"/>
      <c r="B27" s="72"/>
      <c r="C27" s="72"/>
      <c r="D27" s="72"/>
      <c r="E27" s="72"/>
      <c r="F27" s="72"/>
      <c r="G27" s="72"/>
      <c r="H27" s="72"/>
    </row>
  </sheetData>
  <sheetProtection/>
  <mergeCells count="8">
    <mergeCell ref="A2:A4"/>
    <mergeCell ref="B2:B4"/>
    <mergeCell ref="C3:C4"/>
    <mergeCell ref="D3:D4"/>
    <mergeCell ref="E3:E4"/>
    <mergeCell ref="F3:F4"/>
    <mergeCell ref="C2:D2"/>
    <mergeCell ref="E2:F2"/>
  </mergeCells>
  <printOptions/>
  <pageMargins left="0.75" right="0.75" top="1" bottom="1" header="0.5" footer="0.5"/>
  <pageSetup horizontalDpi="600" verticalDpi="600" orientation="landscape" paperSize="9" scale="95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Marc MUKUNDABANTU</dc:creator>
  <cp:keywords/>
  <dc:description/>
  <cp:lastModifiedBy>nisr</cp:lastModifiedBy>
  <cp:lastPrinted>2019-03-12T08:33:58Z</cp:lastPrinted>
  <dcterms:created xsi:type="dcterms:W3CDTF">2016-04-12T14:06:14Z</dcterms:created>
  <dcterms:modified xsi:type="dcterms:W3CDTF">2023-04-24T13:20:49Z</dcterms:modified>
  <cp:category/>
  <cp:version/>
  <cp:contentType/>
  <cp:contentStatus/>
</cp:coreProperties>
</file>