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4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\AppData\Local\Microsoft\Windows\INetCache\Content.Outlook\2MGRXAXC\"/>
    </mc:Choice>
  </mc:AlternateContent>
  <xr:revisionPtr revIDLastSave="0" documentId="13_ncr:1_{F470208B-DA36-4818-9D09-60A7E01122C4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Table 1.1 Summary" sheetId="10" r:id="rId1"/>
    <sheet name="Time series" sheetId="11" r:id="rId2"/>
    <sheet name="Business activities" sheetId="1" r:id="rId3"/>
    <sheet name="Business environment" sheetId="2" r:id="rId4"/>
    <sheet name="Business performance" sheetId="9" r:id="rId5"/>
  </sheets>
  <definedNames>
    <definedName name="_xlnm._FilterDatabase" localSheetId="3" hidden="1">'Business environment'!$A$5:$B$18</definedName>
    <definedName name="_Toc512871472" localSheetId="2">'Business activities'!#REF!</definedName>
    <definedName name="_Toc512871472" localSheetId="1">'Time series'!$A$4</definedName>
    <definedName name="_Toc512871473" localSheetId="3">'Business environment'!$A$2</definedName>
    <definedName name="_Toc512871512" localSheetId="2">'Business activities'!#REF!</definedName>
    <definedName name="_Toc512871512" localSheetId="1">'Time series'!#REF!</definedName>
    <definedName name="_Toc512871513" localSheetId="2">'Business activities'!#REF!</definedName>
    <definedName name="_Toc512871513" localSheetId="1">'Time series'!#REF!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I10" i="9"/>
  <c r="J10" i="9"/>
  <c r="K10" i="9"/>
  <c r="K11" i="9" s="1"/>
  <c r="J11" i="9"/>
  <c r="I43" i="11"/>
  <c r="H43" i="11"/>
  <c r="G43" i="11"/>
  <c r="F43" i="11"/>
  <c r="E43" i="11"/>
  <c r="D43" i="11"/>
  <c r="C43" i="11"/>
  <c r="B43" i="11"/>
  <c r="I32" i="11"/>
  <c r="H32" i="11"/>
  <c r="G32" i="11"/>
  <c r="F32" i="11"/>
  <c r="E32" i="11"/>
  <c r="D32" i="11"/>
  <c r="C32" i="11"/>
  <c r="B32" i="11"/>
  <c r="S18" i="11"/>
  <c r="S17" i="11"/>
  <c r="S16" i="11"/>
  <c r="R16" i="11"/>
  <c r="Q16" i="11"/>
  <c r="P16" i="11"/>
  <c r="O16" i="11"/>
  <c r="N16" i="11"/>
  <c r="M16" i="11"/>
  <c r="S15" i="11"/>
  <c r="R15" i="11"/>
  <c r="Q15" i="11"/>
  <c r="P15" i="11"/>
  <c r="O15" i="11"/>
  <c r="N15" i="11"/>
  <c r="M15" i="11"/>
  <c r="U115" i="9"/>
  <c r="U114" i="9"/>
  <c r="U113" i="9"/>
  <c r="U112" i="9"/>
  <c r="L117" i="9"/>
  <c r="K117" i="9"/>
  <c r="K118" i="9" s="1"/>
  <c r="K107" i="9" s="1"/>
  <c r="J117" i="9"/>
  <c r="J118" i="9" s="1"/>
  <c r="J107" i="9" s="1"/>
  <c r="I117" i="9"/>
  <c r="H117" i="9"/>
  <c r="H118" i="9" s="1"/>
  <c r="H107" i="9" s="1"/>
  <c r="G117" i="9"/>
  <c r="F117" i="9"/>
  <c r="F118" i="9" s="1"/>
  <c r="F107" i="9" s="1"/>
  <c r="E117" i="9"/>
  <c r="D117" i="9"/>
  <c r="C117" i="9"/>
  <c r="C118" i="9" s="1"/>
  <c r="C107" i="9" s="1"/>
  <c r="L118" i="9"/>
  <c r="L107" i="9" s="1"/>
  <c r="I118" i="9"/>
  <c r="I107" i="9" s="1"/>
  <c r="G118" i="9"/>
  <c r="G107" i="9" s="1"/>
  <c r="E118" i="9"/>
  <c r="E107" i="9" s="1"/>
  <c r="D118" i="9"/>
  <c r="D107" i="9" s="1"/>
  <c r="W114" i="9"/>
  <c r="V114" i="9"/>
  <c r="W113" i="9"/>
  <c r="V113" i="9"/>
  <c r="W112" i="9"/>
  <c r="V112" i="9"/>
  <c r="W115" i="9" l="1"/>
  <c r="V115" i="9"/>
  <c r="D863" i="2"/>
  <c r="D864" i="2"/>
  <c r="K35" i="10"/>
  <c r="J35" i="10"/>
  <c r="I35" i="10"/>
  <c r="H35" i="10"/>
  <c r="G35" i="10"/>
  <c r="F35" i="10"/>
  <c r="E35" i="10"/>
  <c r="D35" i="10"/>
  <c r="C35" i="10"/>
  <c r="B35" i="10"/>
  <c r="K17" i="10"/>
  <c r="J17" i="10"/>
  <c r="I17" i="10"/>
  <c r="H17" i="10"/>
  <c r="G17" i="10"/>
  <c r="F17" i="10"/>
  <c r="E17" i="10"/>
  <c r="D17" i="10"/>
  <c r="C17" i="10"/>
  <c r="B17" i="10"/>
  <c r="K12" i="10"/>
  <c r="J12" i="10"/>
  <c r="I12" i="10"/>
  <c r="H12" i="10"/>
  <c r="G12" i="10"/>
  <c r="F12" i="10"/>
  <c r="E12" i="10"/>
  <c r="D12" i="10"/>
  <c r="C12" i="10"/>
  <c r="B12" i="10"/>
  <c r="K6" i="10"/>
  <c r="J6" i="10"/>
  <c r="I6" i="10"/>
  <c r="H6" i="10"/>
  <c r="G6" i="10"/>
  <c r="F6" i="10"/>
  <c r="E6" i="10"/>
  <c r="D6" i="10"/>
  <c r="C6" i="10"/>
  <c r="B6" i="10"/>
  <c r="H939" i="2"/>
  <c r="H938" i="2"/>
  <c r="H937" i="2"/>
  <c r="H936" i="2"/>
  <c r="H935" i="2"/>
  <c r="H934" i="2"/>
  <c r="H933" i="2"/>
  <c r="H918" i="2"/>
  <c r="H919" i="2"/>
  <c r="H920" i="2"/>
  <c r="H921" i="2"/>
  <c r="H922" i="2"/>
  <c r="H923" i="2"/>
  <c r="H924" i="2"/>
  <c r="H925" i="2"/>
  <c r="H926" i="2"/>
  <c r="H917" i="2"/>
  <c r="F906" i="2"/>
  <c r="F905" i="2"/>
  <c r="F904" i="2"/>
  <c r="F903" i="2"/>
  <c r="F902" i="2"/>
  <c r="F901" i="2"/>
  <c r="F900" i="2"/>
  <c r="F885" i="2"/>
  <c r="F886" i="2"/>
  <c r="F887" i="2"/>
  <c r="F888" i="2"/>
  <c r="F889" i="2"/>
  <c r="F890" i="2"/>
  <c r="F891" i="2"/>
  <c r="F892" i="2"/>
  <c r="F893" i="2"/>
  <c r="F884" i="2"/>
  <c r="H18" i="9" l="1"/>
  <c r="I18" i="9"/>
  <c r="G18" i="9"/>
  <c r="J15" i="9"/>
  <c r="J16" i="9"/>
  <c r="J17" i="9"/>
  <c r="J14" i="9"/>
  <c r="O9" i="9"/>
  <c r="N9" i="9"/>
  <c r="M9" i="9"/>
  <c r="O8" i="9"/>
  <c r="N8" i="9"/>
  <c r="M8" i="9"/>
  <c r="O7" i="9"/>
  <c r="N7" i="9"/>
  <c r="M7" i="9"/>
  <c r="O6" i="9"/>
  <c r="N6" i="9"/>
  <c r="M6" i="9"/>
  <c r="O5" i="9"/>
  <c r="N5" i="9"/>
  <c r="M5" i="9"/>
  <c r="M17" i="9"/>
  <c r="M16" i="9"/>
  <c r="M15" i="9"/>
  <c r="M14" i="9"/>
  <c r="O17" i="9"/>
  <c r="N17" i="9"/>
  <c r="O16" i="9"/>
  <c r="N16" i="9"/>
  <c r="O15" i="9"/>
  <c r="N15" i="9"/>
  <c r="O14" i="9"/>
  <c r="N14" i="9"/>
  <c r="K15" i="9"/>
  <c r="K16" i="9"/>
  <c r="K17" i="9"/>
  <c r="K14" i="9"/>
  <c r="L15" i="9"/>
  <c r="L16" i="9"/>
  <c r="L17" i="9"/>
  <c r="L14" i="9"/>
  <c r="Y158" i="9"/>
  <c r="X158" i="9"/>
  <c r="W158" i="9"/>
  <c r="V158" i="9"/>
  <c r="U158" i="9"/>
  <c r="T158" i="9"/>
  <c r="C218" i="9"/>
  <c r="C219" i="9"/>
  <c r="C220" i="9"/>
  <c r="C217" i="9"/>
  <c r="C213" i="9"/>
  <c r="C214" i="9"/>
  <c r="C215" i="9"/>
  <c r="C216" i="9"/>
  <c r="C212" i="9"/>
  <c r="E169" i="9"/>
  <c r="D169" i="9"/>
  <c r="C169" i="9"/>
  <c r="K105" i="9"/>
  <c r="J105" i="9"/>
  <c r="W104" i="9"/>
  <c r="V104" i="9"/>
  <c r="W103" i="9"/>
  <c r="V103" i="9"/>
  <c r="W102" i="9"/>
  <c r="V102" i="9"/>
  <c r="W101" i="9"/>
  <c r="V101" i="9"/>
  <c r="W100" i="9"/>
  <c r="V100" i="9"/>
  <c r="W99" i="9"/>
  <c r="V99" i="9"/>
  <c r="W98" i="9"/>
  <c r="V98" i="9"/>
  <c r="W97" i="9"/>
  <c r="V97" i="9"/>
  <c r="W96" i="9"/>
  <c r="V96" i="9"/>
  <c r="W95" i="9"/>
  <c r="V95" i="9"/>
  <c r="W94" i="9"/>
  <c r="V94" i="9"/>
  <c r="W93" i="9"/>
  <c r="V93" i="9"/>
  <c r="W92" i="9"/>
  <c r="V92" i="9"/>
  <c r="W91" i="9"/>
  <c r="V91" i="9"/>
  <c r="W90" i="9"/>
  <c r="V90" i="9"/>
  <c r="W89" i="9"/>
  <c r="V89" i="9"/>
  <c r="F77" i="9"/>
  <c r="E77" i="9"/>
  <c r="L71" i="9"/>
  <c r="K71" i="9"/>
  <c r="L70" i="9"/>
  <c r="K70" i="9"/>
  <c r="L69" i="9"/>
  <c r="K69" i="9"/>
  <c r="L68" i="9"/>
  <c r="K68" i="9"/>
  <c r="F68" i="9"/>
  <c r="E68" i="9"/>
  <c r="D68" i="9"/>
  <c r="C68" i="9"/>
  <c r="L67" i="9"/>
  <c r="K67" i="9"/>
  <c r="L66" i="9"/>
  <c r="K66" i="9"/>
  <c r="L65" i="9"/>
  <c r="K65" i="9"/>
  <c r="L64" i="9"/>
  <c r="K64" i="9"/>
  <c r="L63" i="9"/>
  <c r="K63" i="9"/>
  <c r="J39" i="9"/>
  <c r="I39" i="9"/>
  <c r="H39" i="9"/>
  <c r="G39" i="9"/>
  <c r="F39" i="9"/>
  <c r="E39" i="9"/>
  <c r="D39" i="9"/>
  <c r="C39" i="9"/>
  <c r="C180" i="1"/>
  <c r="B180" i="1"/>
  <c r="C179" i="1"/>
  <c r="B179" i="1"/>
  <c r="C178" i="1"/>
  <c r="B178" i="1"/>
  <c r="C177" i="1"/>
  <c r="B177" i="1"/>
  <c r="C176" i="1"/>
  <c r="B176" i="1"/>
  <c r="C175" i="1"/>
  <c r="B175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3" i="1"/>
  <c r="C172" i="1" s="1"/>
  <c r="B163" i="1"/>
  <c r="D162" i="1"/>
  <c r="D171" i="1" s="1"/>
  <c r="D161" i="1"/>
  <c r="D179" i="1" s="1"/>
  <c r="D160" i="1"/>
  <c r="D169" i="1" s="1"/>
  <c r="D159" i="1"/>
  <c r="D168" i="1" s="1"/>
  <c r="D158" i="1"/>
  <c r="D157" i="1"/>
  <c r="D166" i="1" s="1"/>
  <c r="D123" i="1"/>
  <c r="D122" i="1"/>
  <c r="D121" i="1"/>
  <c r="D120" i="1"/>
  <c r="D124" i="1" s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C40" i="1"/>
  <c r="B40" i="1"/>
  <c r="D28" i="1"/>
  <c r="B26" i="1"/>
  <c r="C24" i="1"/>
  <c r="D19" i="1"/>
  <c r="B28" i="1" s="1"/>
  <c r="D18" i="1"/>
  <c r="D27" i="1" s="1"/>
  <c r="D17" i="1"/>
  <c r="D26" i="1" s="1"/>
  <c r="D16" i="1"/>
  <c r="C25" i="1" s="1"/>
  <c r="D15" i="1"/>
  <c r="D24" i="1" s="1"/>
  <c r="D14" i="1"/>
  <c r="D23" i="1" s="1"/>
  <c r="C11" i="1"/>
  <c r="B10" i="1" s="1"/>
  <c r="B27" i="1" l="1"/>
  <c r="B172" i="1"/>
  <c r="D176" i="1"/>
  <c r="C181" i="1"/>
  <c r="D177" i="1"/>
  <c r="C23" i="1"/>
  <c r="D178" i="1"/>
  <c r="B11" i="1"/>
  <c r="B23" i="1"/>
  <c r="D25" i="1"/>
  <c r="C28" i="1"/>
  <c r="C26" i="1"/>
  <c r="D170" i="1"/>
  <c r="D180" i="1"/>
  <c r="D167" i="1"/>
  <c r="B6" i="1"/>
  <c r="B24" i="1"/>
  <c r="D163" i="1"/>
  <c r="D175" i="1"/>
  <c r="B181" i="1"/>
  <c r="B7" i="1"/>
  <c r="B8" i="1"/>
  <c r="C27" i="1"/>
  <c r="B9" i="1"/>
  <c r="B25" i="1"/>
  <c r="O10" i="9"/>
  <c r="J18" i="9"/>
  <c r="N10" i="9"/>
  <c r="M10" i="9"/>
  <c r="D181" i="1" l="1"/>
  <c r="D172" i="1"/>
</calcChain>
</file>

<file path=xl/sharedStrings.xml><?xml version="1.0" encoding="utf-8"?>
<sst xmlns="http://schemas.openxmlformats.org/spreadsheetml/2006/main" count="1373" uniqueCount="370">
  <si>
    <t>Integrated Business Enterprise Survey 2023</t>
  </si>
  <si>
    <t>IBES sectoral coverage and report highlights</t>
  </si>
  <si>
    <t>Formal sector's income and expenditure, Frw Billions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</si>
  <si>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</si>
  <si>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</si>
  <si>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</si>
  <si>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</si>
  <si>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</si>
  <si>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</si>
  <si>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</si>
  <si>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</si>
  <si>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</si>
  <si>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</si>
  <si>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Income</t>
  </si>
  <si>
    <t>Expenditure</t>
  </si>
  <si>
    <t>Number of business enterprises</t>
  </si>
  <si>
    <t>Formal sector</t>
  </si>
  <si>
    <t>Informal sector</t>
  </si>
  <si>
    <t>Number of employees in business enterprises</t>
  </si>
  <si>
    <t>Distribution of income by major economic sector, Frw Billions</t>
  </si>
  <si>
    <t>Sector</t>
  </si>
  <si>
    <t>Industry</t>
  </si>
  <si>
    <t>Finance</t>
  </si>
  <si>
    <t>Education</t>
  </si>
  <si>
    <t>Health</t>
  </si>
  <si>
    <t>Other services</t>
  </si>
  <si>
    <t>Total income</t>
  </si>
  <si>
    <t>Distribution of expenditure by major formal economic sector, Frw Billions</t>
  </si>
  <si>
    <t>NPISHs</t>
  </si>
  <si>
    <t>Province</t>
  </si>
  <si>
    <t>Percentage</t>
  </si>
  <si>
    <t>N</t>
  </si>
  <si>
    <t>Kigali</t>
  </si>
  <si>
    <t>South</t>
  </si>
  <si>
    <t>West</t>
  </si>
  <si>
    <t>North</t>
  </si>
  <si>
    <t>East</t>
  </si>
  <si>
    <t>Total</t>
  </si>
  <si>
    <t>Formal</t>
  </si>
  <si>
    <t>Informal</t>
  </si>
  <si>
    <t>National average</t>
  </si>
  <si>
    <t>Size Band</t>
  </si>
  <si>
    <t>Micro 1-3</t>
  </si>
  <si>
    <t>Small 4-30</t>
  </si>
  <si>
    <t>Medium 31-100</t>
  </si>
  <si>
    <t>Big 100 +</t>
  </si>
  <si>
    <t>Distribution of Business Enterprises by Economic activity, 2023</t>
  </si>
  <si>
    <t>Economic activity</t>
  </si>
  <si>
    <t>Share</t>
  </si>
  <si>
    <t>Mining and quarrying</t>
  </si>
  <si>
    <t>Electricity, gas, steam and air conditioning supply</t>
  </si>
  <si>
    <t>Manufacturing</t>
  </si>
  <si>
    <t>Real estate activities</t>
  </si>
  <si>
    <t>Construction</t>
  </si>
  <si>
    <t>Water supply; sewerage, waste management and remediation activities</t>
  </si>
  <si>
    <t>Arts, entertainment and recreation</t>
  </si>
  <si>
    <t>Wholesale and retail trade; repair of motor vehicles and motorcycles</t>
  </si>
  <si>
    <t>Transportation and storage</t>
  </si>
  <si>
    <t>Accommodation and food service activities</t>
  </si>
  <si>
    <t>Human health and social work activities</t>
  </si>
  <si>
    <t>Information and communication</t>
  </si>
  <si>
    <t>Administrative and support service activities</t>
  </si>
  <si>
    <t>Financial and insurance activities</t>
  </si>
  <si>
    <t>Professional, scientific and technical activities</t>
  </si>
  <si>
    <t>Other service activities</t>
  </si>
  <si>
    <t>Correlation between Formality and Number of Business Enterprises, 2023</t>
  </si>
  <si>
    <t>Formality (%)</t>
  </si>
  <si>
    <t>No. of Firm</t>
  </si>
  <si>
    <t>Ownership by formality</t>
  </si>
  <si>
    <t>Resident Rwandans</t>
  </si>
  <si>
    <t>Government of Rwanda</t>
  </si>
  <si>
    <t>Non-residents Rwandan or foreigners</t>
  </si>
  <si>
    <t>Resident foreigners</t>
  </si>
  <si>
    <t>Legal status</t>
  </si>
  <si>
    <t>Company limited by both shares and guarantee</t>
  </si>
  <si>
    <t>Unlimited company</t>
  </si>
  <si>
    <t>Company limited by guarantee</t>
  </si>
  <si>
    <t>Government</t>
  </si>
  <si>
    <t>Other</t>
  </si>
  <si>
    <t>NGO</t>
  </si>
  <si>
    <t>Cooperative</t>
  </si>
  <si>
    <t>Company limited by shares</t>
  </si>
  <si>
    <t>Individual owner</t>
  </si>
  <si>
    <t>Number of enterprises by age</t>
  </si>
  <si>
    <t>2000 and less</t>
  </si>
  <si>
    <t>2001-2005</t>
  </si>
  <si>
    <t>2006-2010</t>
  </si>
  <si>
    <t>2011-2015</t>
  </si>
  <si>
    <t>2016-2020</t>
  </si>
  <si>
    <t>&gt;=2021</t>
  </si>
  <si>
    <t>Overall Ranking of Perceptions of Business Factors by Difficulty</t>
  </si>
  <si>
    <t>Formal enterprises</t>
  </si>
  <si>
    <t>Input materials</t>
  </si>
  <si>
    <t>Packing materials</t>
  </si>
  <si>
    <t>Telecommunications</t>
  </si>
  <si>
    <t>Electricity</t>
  </si>
  <si>
    <t>Regulatory environment</t>
  </si>
  <si>
    <t>Water</t>
  </si>
  <si>
    <t>Marketing problems</t>
  </si>
  <si>
    <t>Affordable finance</t>
  </si>
  <si>
    <t>Tools and machinery</t>
  </si>
  <si>
    <t>Internet connection</t>
  </si>
  <si>
    <t>Land</t>
  </si>
  <si>
    <t>Transport</t>
  </si>
  <si>
    <t>Working space</t>
  </si>
  <si>
    <t>Informal enterprises</t>
  </si>
  <si>
    <t>Business Enterprise Exporting Activities by Economic Activity</t>
  </si>
  <si>
    <t>Percentage of business enterprises</t>
  </si>
  <si>
    <t>Business Enterprise Exporting Activities by Size</t>
  </si>
  <si>
    <t>Barriers to Business Enterprise Exportation by Sector</t>
  </si>
  <si>
    <t>Services</t>
  </si>
  <si>
    <t>Other reasons</t>
  </si>
  <si>
    <t>Transport costs</t>
  </si>
  <si>
    <t>Lack of information on potential destinations</t>
  </si>
  <si>
    <t>Unfavorable exchange rate</t>
  </si>
  <si>
    <t>Insufficient productionvolue to meet demand</t>
  </si>
  <si>
    <t>Too high quality standards in the country of destination</t>
  </si>
  <si>
    <t>Problems with certification of the product</t>
  </si>
  <si>
    <t>Could not find financing to export</t>
  </si>
  <si>
    <t>Could not find clients</t>
  </si>
  <si>
    <t>Barriers to Business Enterprise Exportation by Size</t>
  </si>
  <si>
    <t xml:space="preserve">Business Enterprise Usage of Rwandan-sourced Raw Materials, % of Business Enterprises </t>
  </si>
  <si>
    <t>Infomal</t>
  </si>
  <si>
    <t>Size</t>
  </si>
  <si>
    <t>Business Enterprise Perception of the Importance of Rwandan Raw Materials, % of Business Enterprises</t>
  </si>
  <si>
    <t xml:space="preserve"> </t>
  </si>
  <si>
    <t>Not important</t>
  </si>
  <si>
    <t>Somewhat important</t>
  </si>
  <si>
    <t>Important</t>
  </si>
  <si>
    <t>Very important</t>
  </si>
  <si>
    <t xml:space="preserve"> Business enterprise ranking of the Quality of Rwandan Supply/Raw, % of Business Enterprises </t>
  </si>
  <si>
    <t>Low</t>
  </si>
  <si>
    <t>Somewhat low</t>
  </si>
  <si>
    <t>Somewhat high</t>
  </si>
  <si>
    <t>High</t>
  </si>
  <si>
    <t>Access to Basic Formal Financing Instruments, % of Business Enterprises</t>
  </si>
  <si>
    <t>Current account</t>
  </si>
  <si>
    <t>Savings accounts</t>
  </si>
  <si>
    <t>Foreign exchange</t>
  </si>
  <si>
    <t>Letters of credits</t>
  </si>
  <si>
    <t>Insurance</t>
  </si>
  <si>
    <t>Business Enterprise Use of Financial Instruments by Business Enterprise Size, % of Total Business Enterprises</t>
  </si>
  <si>
    <t>Sources of Financing for Business Enterprises by Sector, % of Business Enterprises</t>
  </si>
  <si>
    <t>Personal Cash</t>
  </si>
  <si>
    <t>Parent Company in Rwanda</t>
  </si>
  <si>
    <t>Loans from Rwanda</t>
  </si>
  <si>
    <t>Loans from outside Rwanda</t>
  </si>
  <si>
    <t>NGOs</t>
  </si>
  <si>
    <t>Others</t>
  </si>
  <si>
    <t>Sources of Financing for Business Enterprises by Business Enterprise Size, % of Business Enterprises</t>
  </si>
  <si>
    <t>Barriers to Accessing Formal Financing, Formal Business Enterprises (%)</t>
  </si>
  <si>
    <t>Bank overdraft</t>
  </si>
  <si>
    <t>Credit card</t>
  </si>
  <si>
    <t>Subsidized bank loan</t>
  </si>
  <si>
    <t>Short term bank loan</t>
  </si>
  <si>
    <t>Long term bank loan</t>
  </si>
  <si>
    <t>Microfinance loan</t>
  </si>
  <si>
    <t>Trade credit</t>
  </si>
  <si>
    <t>Hire-purchase agreements (leasing)</t>
  </si>
  <si>
    <t>Insufficient collateral</t>
  </si>
  <si>
    <t>High interest rate</t>
  </si>
  <si>
    <t>Did not apply because of possible rejection</t>
  </si>
  <si>
    <t>No bank loans are available</t>
  </si>
  <si>
    <t>Do not need this financing</t>
  </si>
  <si>
    <t>Too much paperwork involved</t>
  </si>
  <si>
    <t>Did not apply because of sufficient internal funds</t>
  </si>
  <si>
    <t>Barriers to Accessing Formal Financing (Informal Business Enterprises) (All informal businesses have responded NO to each option)</t>
  </si>
  <si>
    <t>Outcome of Loan Applications, % of Business Enterprises</t>
  </si>
  <si>
    <t>Short and medium term bank loan</t>
  </si>
  <si>
    <t>Credit line or card or overdraft</t>
  </si>
  <si>
    <t>Shares of Capacity Underutilization, by Formality, Sectors, and Size (% of Business Enterprises)</t>
  </si>
  <si>
    <t>Subsector</t>
  </si>
  <si>
    <t>Lack of skilled workers</t>
  </si>
  <si>
    <t>Unreliable supply of power</t>
  </si>
  <si>
    <t>Old equipment</t>
  </si>
  <si>
    <t>Bottleneck in the produciton line</t>
  </si>
  <si>
    <t>Lack of working capital</t>
  </si>
  <si>
    <t>Labor market regulations</t>
  </si>
  <si>
    <t>Lack of necessary specilaized technology/machinery &amp; spare parts</t>
  </si>
  <si>
    <t>Unreliable supply of inputs</t>
  </si>
  <si>
    <t>Low Demand</t>
  </si>
  <si>
    <t> Main Reasons for Underutilization, by Business Enterprise Size</t>
  </si>
  <si>
    <t>Main Reasons for Underutilization, by Sector</t>
  </si>
  <si>
    <t>Use of Solar Energy by Sector and Size, % of Business Enterprises</t>
  </si>
  <si>
    <t>Electricity Usage by Business Enterprises (Sector), in Million Kilowatts</t>
  </si>
  <si>
    <t>Electricity Usage by Business Enterprises (Formality and Size), in Million Kilowatts</t>
  </si>
  <si>
    <t>Average Number Days with Power Outages, % of Business Enterprises</t>
  </si>
  <si>
    <t>1 to 3</t>
  </si>
  <si>
    <t>4 to 10</t>
  </si>
  <si>
    <t>10 to 20</t>
  </si>
  <si>
    <t>Above 20</t>
  </si>
  <si>
    <t>Average Duration of Power Outages (Hours), % of Business Enterprises </t>
  </si>
  <si>
    <t>Less than 1 hour</t>
  </si>
  <si>
    <t>1 to 2 hours</t>
  </si>
  <si>
    <t>2 to 4 hours</t>
  </si>
  <si>
    <t>4 hours and above</t>
  </si>
  <si>
    <t>Waste Production by Business Enterprise Size, % of Business Enterprises</t>
  </si>
  <si>
    <t>Waste Production by Sector, % of Business Enterprises</t>
  </si>
  <si>
    <t>Solid</t>
  </si>
  <si>
    <t>Liquid</t>
  </si>
  <si>
    <t>Gas</t>
  </si>
  <si>
    <t>Waste Production by Type (Business Enterprise Size), % of Business Enterprises</t>
  </si>
  <si>
    <t>Modes of Waste Disposal, % of Business Enterprises</t>
  </si>
  <si>
    <t>Discharging into river or streams</t>
  </si>
  <si>
    <t>Recycling</t>
  </si>
  <si>
    <t>Sells the waste</t>
  </si>
  <si>
    <t>Dumping in free land</t>
  </si>
  <si>
    <t>Burrying in specified places or burning</t>
  </si>
  <si>
    <t>Pay some one to remove the waste</t>
  </si>
  <si>
    <t>Modes of Waste Disposal by Sector, % of Business Enterprises</t>
  </si>
  <si>
    <t>Modes of Waste Disposal by Business Enterprise Size, % of Business Enterprises</t>
  </si>
  <si>
    <t>Business Enterprise Water Sources by Business Enterprise Size, % of Business Enterprises</t>
  </si>
  <si>
    <t>WASAC</t>
  </si>
  <si>
    <t>Rainwater storage</t>
  </si>
  <si>
    <t>Well</t>
  </si>
  <si>
    <t>Lake or dam</t>
  </si>
  <si>
    <t>Delivered by other in tank</t>
  </si>
  <si>
    <t>Recycled water</t>
  </si>
  <si>
    <t>Water from spring</t>
  </si>
  <si>
    <t xml:space="preserve">Perception of Lack of Skills by Employers, % of Business Enterprise Managers </t>
  </si>
  <si>
    <t>Technical and Practical Skills Gaps by Sector, % of Business Enterprise Managers</t>
  </si>
  <si>
    <t>Manual dexterity such as repairing  mending  constructing or adjusting things</t>
  </si>
  <si>
    <t>Knowledge of how the organization works</t>
  </si>
  <si>
    <t>Basic numerical skills and understanding</t>
  </si>
  <si>
    <t>Oral Kinyarwanda Skills</t>
  </si>
  <si>
    <t>Written Kinyarwanda Skills</t>
  </si>
  <si>
    <t>Knowledge of products and services offered</t>
  </si>
  <si>
    <t>Reading and understanding reports,  manuals,  instructions and guidelines</t>
  </si>
  <si>
    <t>Complex numerical or statistical skills</t>
  </si>
  <si>
    <t>Solving complex problems that require adaptation  innovation and creativity</t>
  </si>
  <si>
    <t>Writing guidelines,reports, reports, manuals, or instructions</t>
  </si>
  <si>
    <t>Adapting to the new equipment  materials  systems or technologies</t>
  </si>
  <si>
    <t>Specialized skills or knowledge needed to perform tasks assembling</t>
  </si>
  <si>
    <t xml:space="preserve">Computer literacy,Basic IT Skills </t>
  </si>
  <si>
    <t>Advanced or specialized IT Skills</t>
  </si>
  <si>
    <t>Communicating in foreign language</t>
  </si>
  <si>
    <t>Interpersonal/Soft Skills Gaps by Sector, % of Business Enterprises</t>
  </si>
  <si>
    <t>Persuading of influencing others</t>
  </si>
  <si>
    <t>Ability to instruct, teach or train other people</t>
  </si>
  <si>
    <t>Making speeches or presentations</t>
  </si>
  <si>
    <t>Client handling skills</t>
  </si>
  <si>
    <t>Planning skills</t>
  </si>
  <si>
    <t>Managing or motivating others</t>
  </si>
  <si>
    <t>Emotional intelligence</t>
  </si>
  <si>
    <t>Marketing skills</t>
  </si>
  <si>
    <t>Team work</t>
  </si>
  <si>
    <t>Managing own time and prioritizing own tasks</t>
  </si>
  <si>
    <t>Interpersonal/Soft Skills Gaps by Size, % of Business Enterprises</t>
  </si>
  <si>
    <t>Impact of Skill Shortages by Sector, % of Business Enterprise Managers</t>
  </si>
  <si>
    <t>Having difficulties to meet customer expectations, demand or service objectives</t>
  </si>
  <si>
    <t>Increased workload for staff</t>
  </si>
  <si>
    <t>Loss of clients who shift to competitors</t>
  </si>
  <si>
    <t>Increased operating costs</t>
  </si>
  <si>
    <t>Delay the development of new products</t>
  </si>
  <si>
    <t>Difficulties to introduce new working practices</t>
  </si>
  <si>
    <t>Difficulties to meet quality standards</t>
  </si>
  <si>
    <t>Outsource some work</t>
  </si>
  <si>
    <t>Difficulties to introduce new technologies</t>
  </si>
  <si>
    <t>Stop offering some services or products</t>
  </si>
  <si>
    <t>Impact of Skill Shortages by Size, % of Business Enterprise Managers</t>
  </si>
  <si>
    <t>Major Causes of Skill Gaps by Sector, % of Business Enterprise Managers</t>
  </si>
  <si>
    <t>The development of new products or services</t>
  </si>
  <si>
    <t>Unable to recruit staff with required skills and experience</t>
  </si>
  <si>
    <t>Staff being new to the role or tasks</t>
  </si>
  <si>
    <t>Staff were still under training</t>
  </si>
  <si>
    <t>Staff are not motivated</t>
  </si>
  <si>
    <t>Inadequate prior training</t>
  </si>
  <si>
    <t>The introduction of new technology</t>
  </si>
  <si>
    <t>The introduction of new working practices</t>
  </si>
  <si>
    <t>Lack of staff retention policy</t>
  </si>
  <si>
    <t>Business Enterprise Employee Training Activities by Sector and Size, % of Business Enterprises</t>
  </si>
  <si>
    <t>Barriers to Providing Trainings by Sector, % of Business Enterprise Managers</t>
  </si>
  <si>
    <t>Lack knowledge about training opportunities</t>
  </si>
  <si>
    <t>Staff turnover</t>
  </si>
  <si>
    <t>Staff are not qualified for the training</t>
  </si>
  <si>
    <t>The decision is taken at the head office</t>
  </si>
  <si>
    <t>Lack of qualified local training providers</t>
  </si>
  <si>
    <t>Difficult to find flexible training providers</t>
  </si>
  <si>
    <t>Lack of appropriate training or qualifications</t>
  </si>
  <si>
    <t>Staff are not interested</t>
  </si>
  <si>
    <t>Unable to spare more staff time</t>
  </si>
  <si>
    <t>Hard to find time to organize the training</t>
  </si>
  <si>
    <t>Training is not a management priority</t>
  </si>
  <si>
    <t>Staff are fully proficient</t>
  </si>
  <si>
    <t>Lack of funds for trainings</t>
  </si>
  <si>
    <t>Barriers to Providing Trainings by Size, % of Business Enterprise Managers</t>
  </si>
  <si>
    <t>Impact of Economic Conditions by Decreasing Incomes by Sector, % of Business Enterprises</t>
  </si>
  <si>
    <t>Yes significantly</t>
  </si>
  <si>
    <t>Yes somehow</t>
  </si>
  <si>
    <t>No</t>
  </si>
  <si>
    <t>Impact of Economic Conditions by Decreasing Incomes by Size, % of Business Enterprises</t>
  </si>
  <si>
    <t>Impact of Economic Conditions by Decreasing Expenditures by Sector, % of Business Enterprises</t>
  </si>
  <si>
    <t>Impact of Economic Conditions by Decreasing Expenditure by Size, % of Business Enterprises</t>
  </si>
  <si>
    <t>Share of Business Enterprises Receiving Support by Sector, % of Business Enterprises</t>
  </si>
  <si>
    <t>Financial support</t>
  </si>
  <si>
    <t>Tax relief</t>
  </si>
  <si>
    <t>Loan relief</t>
  </si>
  <si>
    <t>Other support</t>
  </si>
  <si>
    <t>None</t>
  </si>
  <si>
    <t>Share of Business Enterprises Receiving Support by Business Enterprise Size, % of Business Enterprises</t>
  </si>
  <si>
    <t xml:space="preserve">Graph 3.7: Business Enterprise Income by Sector </t>
  </si>
  <si>
    <t>INCOME</t>
  </si>
  <si>
    <t>EXPENDITURE</t>
  </si>
  <si>
    <t xml:space="preserve">Graph 3.9: Business Enterprise Income by Size </t>
  </si>
  <si>
    <t>Graph 3.8: Income Growth Rates by Sector and Business Enterprise Size</t>
  </si>
  <si>
    <t>Income 2020</t>
  </si>
  <si>
    <t>Income 2021</t>
  </si>
  <si>
    <t>Income 2022</t>
  </si>
  <si>
    <t>Income 2023</t>
  </si>
  <si>
    <t>Sum</t>
  </si>
  <si>
    <t>Graph 3.10: Income Growth by Economic Activity</t>
  </si>
  <si>
    <t>Description</t>
  </si>
  <si>
    <t>Utilities</t>
  </si>
  <si>
    <t>Purchases 2023</t>
  </si>
  <si>
    <t>Expenses 2023</t>
  </si>
  <si>
    <t>Graph 3.11: Balance Sheet by Sector</t>
  </si>
  <si>
    <t>Non-current assets</t>
  </si>
  <si>
    <t>Current assets</t>
  </si>
  <si>
    <t>Total Assets</t>
  </si>
  <si>
    <t>Total equity</t>
  </si>
  <si>
    <t>Total liabilities</t>
  </si>
  <si>
    <t>Total equity and liabilities</t>
  </si>
  <si>
    <t>Graph 3.12: Balance Sheet by Size</t>
  </si>
  <si>
    <t>Total assets</t>
  </si>
  <si>
    <t>Total Equity</t>
  </si>
  <si>
    <t>Total Liabilities</t>
  </si>
  <si>
    <t>Graph 3.13: Equity and Liability by Sector</t>
  </si>
  <si>
    <t>Graph 3.14: Equity and Liability by Size</t>
  </si>
  <si>
    <t>Graph 3.15: Debt-to-Equity Ratio by Sector and Size</t>
  </si>
  <si>
    <t>Graph 3.16: Number of Business Enterprises by Income Categories (Sector)</t>
  </si>
  <si>
    <t>Graph 3.17: Number of Business Enterprises by Expenditure Categories (Sector)</t>
  </si>
  <si>
    <t>Graph 3.18: Number of Business Enterprises by Total Value of Asset Addition Categories (Sector)</t>
  </si>
  <si>
    <t>Big 100+</t>
  </si>
  <si>
    <t>Mining &amp; quarrying</t>
  </si>
  <si>
    <t>Debt-to-Equity Ratio</t>
  </si>
  <si>
    <t>Shares</t>
  </si>
  <si>
    <t>Growth</t>
  </si>
  <si>
    <t>FORMAL SECTOR</t>
  </si>
  <si>
    <t>INFORMAL SECTOR</t>
  </si>
  <si>
    <t>Income_categ</t>
  </si>
  <si>
    <t>Main Sector</t>
  </si>
  <si>
    <t>&lt;1 Mln</t>
  </si>
  <si>
    <t>1 Mln - &lt;5 Mln</t>
  </si>
  <si>
    <t>5 Mln - &lt;10 Mln</t>
  </si>
  <si>
    <t>10 Mln - &lt;25 Mln</t>
  </si>
  <si>
    <t>25 Mln - &lt;50 Mln</t>
  </si>
  <si>
    <t>50 Mln - &lt;100 Mln</t>
  </si>
  <si>
    <t>100 Mln +</t>
  </si>
  <si>
    <t xml:space="preserve"> Other services</t>
  </si>
  <si>
    <t>Expenditure_categ</t>
  </si>
  <si>
    <t>value_of_additions_categ</t>
  </si>
  <si>
    <t>Descriptive</t>
  </si>
  <si>
    <t>Economic Activity</t>
  </si>
  <si>
    <t>Electricity &amp; Power</t>
  </si>
  <si>
    <t>Water supply &amp; waste management</t>
  </si>
  <si>
    <t>Wholesale &amp; retail trade</t>
  </si>
  <si>
    <t>Transportation &amp; storage</t>
  </si>
  <si>
    <t>Accommodation &amp; food service</t>
  </si>
  <si>
    <t>Information &amp; communication</t>
  </si>
  <si>
    <t>Finance &amp; Insurance</t>
  </si>
  <si>
    <t>Real estate</t>
  </si>
  <si>
    <t>Professional, scientific &amp; technical</t>
  </si>
  <si>
    <t>Administrative &amp; support</t>
  </si>
  <si>
    <t>Human health and social work</t>
  </si>
  <si>
    <t>Arts, entertainment &amp; recreation</t>
  </si>
  <si>
    <t>Business Enterprise Formation</t>
  </si>
  <si>
    <t>Mining and Quarrying</t>
  </si>
  <si>
    <t>Main Reasons for Underutilization- Overall (Only for raw materials transmining sector)</t>
  </si>
  <si>
    <t>Bottleneck in the production line</t>
  </si>
  <si>
    <t>Table 1.1. Summary of Business Distribution in Rwanda, IBES2023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</si>
</sst>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0.0"/>
    <numFmt numFmtId="168" formatCode="_(* #,##0_);_(* \(#,##0\);_(* &quot;-&quot;??_);_(@_)"/>
    <numFmt numFmtId="169" formatCode="_-* #,##0.0_-;\-* #,##0.0_-;_-* &quot;-&quot;??_-;_-@_-"/>
    <numFmt numFmtId="170" formatCode="#,##0.0"/>
    <numFmt numFmtId="171" formatCode="_-* #,##0_-;\-* #,##0_-;_-* &quot;-&quot;??_-;_-@_-"/>
    <numFmt numFmtId="172" formatCode="0_ "/>
    <numFmt numFmtId="173" formatCode="#,##0.0_ ;\-#,##0.0\ "/>
    <numFmt numFmtId="174" formatCode="_(* #,##0.0_);_(* \(#,##0.0\);_(* &quot;-&quot;_);_(@_)"/>
  </numFmts>
  <fonts count="4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1"/>
      <name val="Calibri"/>
      <charset val="134"/>
    </font>
    <font>
      <sz val="11"/>
      <color rgb="FFFF0000"/>
      <name val="Calibri"/>
      <charset val="134"/>
      <scheme val="minor"/>
    </font>
    <font>
      <b/>
      <i/>
      <sz val="11"/>
      <color rgb="FF767171"/>
      <name val="Arial Narrow"/>
      <charset val="134"/>
    </font>
    <font>
      <b/>
      <i/>
      <sz val="12"/>
      <color rgb="FF767171"/>
      <name val="Arial Narrow"/>
      <charset val="134"/>
    </font>
    <font>
      <b/>
      <sz val="10"/>
      <color theme="1"/>
      <name val="Cambria"/>
      <charset val="134"/>
    </font>
    <font>
      <sz val="12"/>
      <color theme="1"/>
      <name val="Times New Roman"/>
      <charset val="134"/>
    </font>
    <font>
      <sz val="4"/>
      <color theme="1"/>
      <name val="Times New Roman"/>
      <charset val="134"/>
    </font>
    <font>
      <sz val="8"/>
      <color theme="1"/>
      <name val="Times New Roman"/>
      <charset val="134"/>
    </font>
    <font>
      <sz val="10"/>
      <color theme="1"/>
      <name val="Cambria"/>
      <charset val="134"/>
    </font>
    <font>
      <b/>
      <i/>
      <sz val="11"/>
      <color theme="1"/>
      <name val="Calibri"/>
      <charset val="134"/>
      <scheme val="minor"/>
    </font>
    <font>
      <b/>
      <sz val="11"/>
      <color theme="1"/>
      <name val="Cambria"/>
      <charset val="134"/>
    </font>
    <font>
      <sz val="11"/>
      <color theme="1"/>
      <name val="Cambria"/>
      <charset val="134"/>
    </font>
    <font>
      <sz val="10"/>
      <color theme="1"/>
      <name val="Times New Roman"/>
      <charset val="134"/>
    </font>
    <font>
      <b/>
      <sz val="9"/>
      <color theme="1"/>
      <name val="Cambria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6"/>
      <color theme="1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FF0000"/>
      <name val="Cambria"/>
      <charset val="134"/>
    </font>
    <font>
      <sz val="10"/>
      <color rgb="FFFF0000"/>
      <name val="Cambria"/>
      <charset val="134"/>
    </font>
    <font>
      <b/>
      <sz val="10"/>
      <name val="Cambria"/>
      <family val="1"/>
    </font>
    <font>
      <sz val="12"/>
      <name val="Times New Roman"/>
      <family val="1"/>
    </font>
    <font>
      <sz val="4"/>
      <name val="Times New Roman"/>
      <family val="1"/>
    </font>
    <font>
      <sz val="8"/>
      <name val="Times New Roman"/>
      <family val="1"/>
    </font>
    <font>
      <sz val="10"/>
      <name val="Cambria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165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0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28" fillId="0" borderId="0"/>
  </cellStyleXfs>
  <cellXfs count="188">
    <xf numFmtId="0" fontId="0" fillId="0" borderId="0" xfId="0"/>
    <xf numFmtId="0" fontId="6" fillId="0" borderId="0" xfId="0" applyFont="1"/>
    <xf numFmtId="166" fontId="0" fillId="0" borderId="0" xfId="2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167" fontId="0" fillId="0" borderId="0" xfId="0" applyNumberFormat="1"/>
    <xf numFmtId="3" fontId="0" fillId="0" borderId="0" xfId="0" applyNumberFormat="1"/>
    <xf numFmtId="3" fontId="0" fillId="0" borderId="2" xfId="0" applyNumberFormat="1" applyBorder="1"/>
    <xf numFmtId="166" fontId="6" fillId="0" borderId="3" xfId="2" applyNumberFormat="1" applyFont="1" applyBorder="1"/>
    <xf numFmtId="170" fontId="0" fillId="0" borderId="0" xfId="0" applyNumberFormat="1"/>
    <xf numFmtId="0" fontId="9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vertical="center"/>
    </xf>
    <xf numFmtId="167" fontId="0" fillId="0" borderId="0" xfId="0" applyNumberFormat="1" applyAlignment="1">
      <alignment horizontal="right"/>
    </xf>
    <xf numFmtId="0" fontId="0" fillId="0" borderId="8" xfId="0" applyBorder="1"/>
    <xf numFmtId="3" fontId="0" fillId="0" borderId="0" xfId="0" applyNumberFormat="1" applyAlignment="1">
      <alignment horizontal="right"/>
    </xf>
    <xf numFmtId="0" fontId="0" fillId="0" borderId="7" xfId="0" applyBorder="1"/>
    <xf numFmtId="0" fontId="6" fillId="0" borderId="3" xfId="0" applyFont="1" applyBorder="1"/>
    <xf numFmtId="3" fontId="0" fillId="0" borderId="8" xfId="0" applyNumberForma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70" fontId="0" fillId="0" borderId="0" xfId="0" applyNumberFormat="1" applyAlignment="1">
      <alignment horizontal="right"/>
    </xf>
    <xf numFmtId="0" fontId="12" fillId="0" borderId="0" xfId="0" applyFont="1"/>
    <xf numFmtId="171" fontId="0" fillId="0" borderId="0" xfId="5" applyNumberFormat="1" applyFont="1"/>
    <xf numFmtId="172" fontId="0" fillId="0" borderId="0" xfId="0" applyNumberFormat="1"/>
    <xf numFmtId="171" fontId="0" fillId="0" borderId="0" xfId="0" applyNumberFormat="1"/>
    <xf numFmtId="0" fontId="13" fillId="0" borderId="0" xfId="0" applyFont="1"/>
    <xf numFmtId="9" fontId="0" fillId="0" borderId="0" xfId="2" applyFont="1"/>
    <xf numFmtId="166" fontId="0" fillId="0" borderId="0" xfId="2" applyNumberFormat="1" applyFont="1"/>
    <xf numFmtId="0" fontId="14" fillId="0" borderId="0" xfId="0" applyFont="1"/>
    <xf numFmtId="168" fontId="0" fillId="0" borderId="0" xfId="1" applyNumberFormat="1" applyFont="1"/>
    <xf numFmtId="0" fontId="10" fillId="0" borderId="10" xfId="0" applyFont="1" applyBorder="1" applyAlignment="1">
      <alignment horizontal="center"/>
    </xf>
    <xf numFmtId="0" fontId="0" fillId="0" borderId="10" xfId="0" applyBorder="1"/>
    <xf numFmtId="0" fontId="10" fillId="0" borderId="10" xfId="0" applyFont="1" applyBorder="1" applyAlignment="1">
      <alignment horizontal="left" vertical="top" wrapText="1"/>
    </xf>
    <xf numFmtId="3" fontId="0" fillId="0" borderId="8" xfId="0" applyNumberFormat="1" applyBorder="1"/>
    <xf numFmtId="3" fontId="0" fillId="0" borderId="7" xfId="0" applyNumberFormat="1" applyBorder="1"/>
    <xf numFmtId="0" fontId="16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5" fillId="0" borderId="13" xfId="0" applyFont="1" applyBorder="1" applyAlignment="1">
      <alignment horizontal="right" vertical="center"/>
    </xf>
    <xf numFmtId="0" fontId="19" fillId="0" borderId="12" xfId="0" applyFont="1" applyBorder="1" applyAlignment="1">
      <alignment vertical="center"/>
    </xf>
    <xf numFmtId="173" fontId="19" fillId="0" borderId="14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0" fontId="20" fillId="0" borderId="10" xfId="0" applyFont="1" applyBorder="1" applyAlignment="1">
      <alignment horizontal="left" vertical="top" wrapText="1"/>
    </xf>
    <xf numFmtId="0" fontId="16" fillId="0" borderId="1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24" fillId="0" borderId="16" xfId="0" applyFont="1" applyBorder="1" applyAlignment="1">
      <alignment horizontal="right" vertical="center"/>
    </xf>
    <xf numFmtId="0" fontId="22" fillId="0" borderId="13" xfId="0" applyFont="1" applyBorder="1" applyAlignment="1">
      <alignment horizontal="left" vertical="center"/>
    </xf>
    <xf numFmtId="3" fontId="22" fillId="0" borderId="13" xfId="0" applyNumberFormat="1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3" fontId="22" fillId="0" borderId="16" xfId="0" applyNumberFormat="1" applyFont="1" applyBorder="1" applyAlignment="1">
      <alignment horizontal="right" vertical="center"/>
    </xf>
    <xf numFmtId="172" fontId="22" fillId="0" borderId="16" xfId="0" applyNumberFormat="1" applyFont="1" applyBorder="1" applyAlignment="1">
      <alignment horizontal="right" vertical="center"/>
    </xf>
    <xf numFmtId="3" fontId="22" fillId="0" borderId="14" xfId="0" applyNumberFormat="1" applyFont="1" applyBorder="1" applyAlignment="1">
      <alignment horizontal="right" vertical="center"/>
    </xf>
    <xf numFmtId="174" fontId="0" fillId="0" borderId="0" xfId="3" applyNumberFormat="1" applyFont="1" applyAlignment="1">
      <alignment horizontal="right"/>
    </xf>
    <xf numFmtId="164" fontId="0" fillId="0" borderId="0" xfId="3" applyFont="1"/>
    <xf numFmtId="164" fontId="0" fillId="0" borderId="0" xfId="3" applyFont="1" applyAlignment="1">
      <alignment horizontal="right"/>
    </xf>
    <xf numFmtId="170" fontId="0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right"/>
    </xf>
    <xf numFmtId="164" fontId="0" fillId="0" borderId="0" xfId="3" applyFont="1" applyBorder="1" applyAlignment="1">
      <alignment horizontal="right"/>
    </xf>
    <xf numFmtId="164" fontId="8" fillId="0" borderId="0" xfId="3" applyFont="1" applyBorder="1" applyAlignment="1">
      <alignment horizontal="right"/>
    </xf>
    <xf numFmtId="164" fontId="0" fillId="0" borderId="3" xfId="3" applyFont="1" applyBorder="1" applyAlignment="1">
      <alignment horizontal="right"/>
    </xf>
    <xf numFmtId="164" fontId="8" fillId="0" borderId="3" xfId="3" applyFont="1" applyBorder="1" applyAlignment="1">
      <alignment horizontal="right"/>
    </xf>
    <xf numFmtId="171" fontId="0" fillId="0" borderId="0" xfId="5" applyNumberFormat="1" applyFont="1" applyAlignment="1">
      <alignment horizontal="right"/>
    </xf>
    <xf numFmtId="171" fontId="6" fillId="0" borderId="3" xfId="0" applyNumberFormat="1" applyFont="1" applyBorder="1" applyAlignment="1">
      <alignment horizontal="right"/>
    </xf>
    <xf numFmtId="168" fontId="0" fillId="0" borderId="0" xfId="1" applyNumberFormat="1" applyFont="1" applyBorder="1"/>
    <xf numFmtId="168" fontId="0" fillId="0" borderId="3" xfId="1" applyNumberFormat="1" applyFont="1" applyBorder="1"/>
    <xf numFmtId="165" fontId="0" fillId="0" borderId="0" xfId="1" applyFont="1"/>
    <xf numFmtId="168" fontId="0" fillId="0" borderId="0" xfId="0" applyNumberFormat="1"/>
    <xf numFmtId="168" fontId="6" fillId="0" borderId="3" xfId="1" applyNumberFormat="1" applyFont="1" applyBorder="1"/>
    <xf numFmtId="168" fontId="6" fillId="0" borderId="3" xfId="0" applyNumberFormat="1" applyFont="1" applyBorder="1"/>
    <xf numFmtId="3" fontId="6" fillId="0" borderId="0" xfId="0" applyNumberFormat="1" applyFont="1"/>
    <xf numFmtId="0" fontId="25" fillId="0" borderId="0" xfId="0" applyFont="1" applyAlignment="1">
      <alignment horizontal="right"/>
    </xf>
    <xf numFmtId="43" fontId="0" fillId="0" borderId="0" xfId="0" applyNumberFormat="1" applyAlignment="1">
      <alignment horizontal="right"/>
    </xf>
    <xf numFmtId="0" fontId="7" fillId="0" borderId="6" xfId="0" applyFont="1" applyBorder="1" applyAlignment="1">
      <alignment horizontal="right"/>
    </xf>
    <xf numFmtId="168" fontId="0" fillId="0" borderId="0" xfId="1" applyNumberFormat="1" applyFont="1" applyAlignment="1">
      <alignment horizontal="right"/>
    </xf>
    <xf numFmtId="168" fontId="28" fillId="0" borderId="0" xfId="1" applyNumberFormat="1" applyFont="1"/>
    <xf numFmtId="166" fontId="26" fillId="0" borderId="0" xfId="2" applyNumberFormat="1" applyFont="1"/>
    <xf numFmtId="3" fontId="0" fillId="0" borderId="3" xfId="0" applyNumberFormat="1" applyBorder="1"/>
    <xf numFmtId="9" fontId="0" fillId="0" borderId="0" xfId="2" applyFont="1" applyBorder="1"/>
    <xf numFmtId="9" fontId="6" fillId="0" borderId="3" xfId="2" applyFont="1" applyBorder="1"/>
    <xf numFmtId="0" fontId="29" fillId="0" borderId="0" xfId="0" applyFont="1"/>
    <xf numFmtId="0" fontId="25" fillId="0" borderId="6" xfId="0" applyFont="1" applyBorder="1" applyAlignment="1">
      <alignment horizontal="right"/>
    </xf>
    <xf numFmtId="3" fontId="26" fillId="0" borderId="0" xfId="0" applyNumberFormat="1" applyFont="1" applyAlignment="1">
      <alignment horizontal="right"/>
    </xf>
    <xf numFmtId="166" fontId="26" fillId="0" borderId="0" xfId="2" applyNumberFormat="1" applyFont="1" applyAlignment="1">
      <alignment horizontal="right"/>
    </xf>
    <xf numFmtId="166" fontId="26" fillId="0" borderId="0" xfId="2" applyNumberFormat="1" applyFont="1" applyBorder="1" applyAlignment="1">
      <alignment horizontal="right"/>
    </xf>
    <xf numFmtId="0" fontId="25" fillId="0" borderId="6" xfId="0" applyFont="1" applyBorder="1"/>
    <xf numFmtId="10" fontId="25" fillId="0" borderId="6" xfId="2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166" fontId="28" fillId="0" borderId="0" xfId="2" applyNumberFormat="1" applyFont="1"/>
    <xf numFmtId="167" fontId="0" fillId="0" borderId="0" xfId="2" applyNumberFormat="1" applyFont="1"/>
    <xf numFmtId="168" fontId="28" fillId="0" borderId="0" xfId="1" applyNumberFormat="1" applyFont="1" applyAlignment="1">
      <alignment horizontal="right"/>
    </xf>
    <xf numFmtId="0" fontId="25" fillId="0" borderId="5" xfId="0" applyFont="1" applyBorder="1"/>
    <xf numFmtId="3" fontId="6" fillId="0" borderId="5" xfId="0" applyNumberFormat="1" applyFont="1" applyBorder="1"/>
    <xf numFmtId="168" fontId="6" fillId="0" borderId="5" xfId="1" applyNumberFormat="1" applyFont="1" applyBorder="1"/>
    <xf numFmtId="3" fontId="11" fillId="0" borderId="5" xfId="0" applyNumberFormat="1" applyFont="1" applyBorder="1" applyAlignment="1">
      <alignment horizontal="right"/>
    </xf>
    <xf numFmtId="166" fontId="11" fillId="0" borderId="5" xfId="2" applyNumberFormat="1" applyFont="1" applyBorder="1"/>
    <xf numFmtId="10" fontId="25" fillId="0" borderId="0" xfId="2" applyNumberFormat="1" applyFont="1" applyBorder="1" applyAlignment="1">
      <alignment horizontal="right"/>
    </xf>
    <xf numFmtId="9" fontId="26" fillId="0" borderId="0" xfId="2" applyFont="1" applyAlignment="1">
      <alignment horizontal="right"/>
    </xf>
    <xf numFmtId="10" fontId="0" fillId="0" borderId="0" xfId="2" applyNumberFormat="1" applyFont="1" applyBorder="1"/>
    <xf numFmtId="3" fontId="25" fillId="0" borderId="0" xfId="0" applyNumberFormat="1" applyFont="1" applyAlignment="1">
      <alignment horizontal="right"/>
    </xf>
    <xf numFmtId="1" fontId="26" fillId="0" borderId="0" xfId="2" applyNumberFormat="1" applyFont="1" applyAlignment="1">
      <alignment horizontal="right"/>
    </xf>
    <xf numFmtId="4" fontId="0" fillId="0" borderId="0" xfId="0" applyNumberFormat="1"/>
    <xf numFmtId="166" fontId="0" fillId="0" borderId="0" xfId="2" applyNumberFormat="1" applyFont="1" applyAlignment="1">
      <alignment horizontal="right"/>
    </xf>
    <xf numFmtId="37" fontId="0" fillId="0" borderId="0" xfId="1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8" fontId="0" fillId="0" borderId="0" xfId="0" applyNumberFormat="1" applyAlignment="1">
      <alignment horizontal="right"/>
    </xf>
    <xf numFmtId="168" fontId="26" fillId="0" borderId="0" xfId="0" applyNumberFormat="1" applyFont="1" applyAlignment="1">
      <alignment horizontal="right"/>
    </xf>
    <xf numFmtId="9" fontId="0" fillId="0" borderId="0" xfId="2" applyFont="1" applyAlignment="1">
      <alignment horizontal="right"/>
    </xf>
    <xf numFmtId="0" fontId="15" fillId="0" borderId="0" xfId="0" quotePrefix="1" applyFont="1" applyAlignment="1">
      <alignment horizontal="right" vertical="center"/>
    </xf>
    <xf numFmtId="166" fontId="0" fillId="0" borderId="0" xfId="0" applyNumberFormat="1"/>
    <xf numFmtId="0" fontId="5" fillId="0" borderId="0" xfId="0" applyFont="1"/>
    <xf numFmtId="0" fontId="22" fillId="0" borderId="0" xfId="0" applyFont="1" applyAlignment="1">
      <alignment vertical="center"/>
    </xf>
    <xf numFmtId="172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right" vertical="center"/>
    </xf>
    <xf numFmtId="3" fontId="22" fillId="0" borderId="13" xfId="0" applyNumberFormat="1" applyFont="1" applyBorder="1" applyAlignment="1">
      <alignment horizontal="right" vertical="center"/>
    </xf>
    <xf numFmtId="0" fontId="32" fillId="0" borderId="0" xfId="0" applyFont="1"/>
    <xf numFmtId="0" fontId="3" fillId="0" borderId="0" xfId="0" applyFont="1"/>
    <xf numFmtId="169" fontId="0" fillId="0" borderId="0" xfId="0" applyNumberFormat="1" applyAlignment="1">
      <alignment horizontal="right"/>
    </xf>
    <xf numFmtId="0" fontId="35" fillId="0" borderId="4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9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5" fillId="0" borderId="9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164" fontId="2" fillId="0" borderId="18" xfId="3" applyFont="1" applyBorder="1" applyAlignment="1">
      <alignment horizontal="right" vertical="center"/>
    </xf>
    <xf numFmtId="164" fontId="2" fillId="0" borderId="0" xfId="3" applyFont="1" applyAlignment="1">
      <alignment horizontal="right" vertical="center"/>
    </xf>
    <xf numFmtId="164" fontId="2" fillId="0" borderId="19" xfId="3" applyFont="1" applyBorder="1" applyAlignment="1">
      <alignment horizontal="right" vertical="center"/>
    </xf>
    <xf numFmtId="164" fontId="2" fillId="0" borderId="0" xfId="3" applyFont="1" applyAlignment="1">
      <alignment vertical="top"/>
    </xf>
    <xf numFmtId="164" fontId="2" fillId="0" borderId="20" xfId="3" applyFont="1" applyBorder="1" applyAlignment="1">
      <alignment horizontal="right" vertical="center"/>
    </xf>
    <xf numFmtId="164" fontId="2" fillId="0" borderId="3" xfId="3" applyFont="1" applyBorder="1" applyAlignment="1">
      <alignment horizontal="right" vertical="center"/>
    </xf>
    <xf numFmtId="164" fontId="2" fillId="0" borderId="21" xfId="3" applyFont="1" applyBorder="1" applyAlignment="1">
      <alignment horizontal="right" vertical="center"/>
    </xf>
    <xf numFmtId="164" fontId="35" fillId="0" borderId="17" xfId="3" applyFont="1" applyBorder="1" applyAlignment="1">
      <alignment horizontal="right" vertical="center"/>
    </xf>
    <xf numFmtId="164" fontId="35" fillId="0" borderId="9" xfId="3" applyFont="1" applyBorder="1" applyAlignment="1">
      <alignment horizontal="right" vertical="center"/>
    </xf>
    <xf numFmtId="164" fontId="35" fillId="0" borderId="16" xfId="3" applyFont="1" applyBorder="1" applyAlignment="1">
      <alignment horizontal="right" vertical="center"/>
    </xf>
    <xf numFmtId="164" fontId="32" fillId="0" borderId="17" xfId="3" applyFont="1" applyBorder="1" applyAlignment="1">
      <alignment vertical="top"/>
    </xf>
    <xf numFmtId="164" fontId="32" fillId="0" borderId="9" xfId="3" applyFont="1" applyBorder="1" applyAlignment="1">
      <alignment vertical="top"/>
    </xf>
    <xf numFmtId="164" fontId="32" fillId="0" borderId="16" xfId="3" applyFont="1" applyBorder="1" applyAlignment="1">
      <alignment vertical="top"/>
    </xf>
    <xf numFmtId="0" fontId="1" fillId="0" borderId="0" xfId="0" applyFont="1"/>
    <xf numFmtId="0" fontId="38" fillId="0" borderId="0" xfId="0" applyFont="1" applyAlignment="1">
      <alignment vertical="center"/>
    </xf>
    <xf numFmtId="173" fontId="38" fillId="0" borderId="0" xfId="0" applyNumberFormat="1" applyFont="1" applyAlignment="1">
      <alignment horizontal="right" vertical="center"/>
    </xf>
    <xf numFmtId="167" fontId="12" fillId="0" borderId="0" xfId="0" applyNumberFormat="1" applyFont="1"/>
    <xf numFmtId="0" fontId="37" fillId="0" borderId="0" xfId="0" applyFont="1" applyAlignment="1">
      <alignment vertical="center"/>
    </xf>
    <xf numFmtId="173" fontId="12" fillId="0" borderId="0" xfId="0" applyNumberFormat="1" applyFont="1"/>
    <xf numFmtId="0" fontId="40" fillId="0" borderId="1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39" fillId="0" borderId="16" xfId="0" applyFont="1" applyBorder="1" applyAlignment="1">
      <alignment horizontal="right" vertical="center"/>
    </xf>
    <xf numFmtId="0" fontId="43" fillId="0" borderId="12" xfId="0" applyFont="1" applyBorder="1" applyAlignment="1">
      <alignment vertical="center"/>
    </xf>
    <xf numFmtId="173" fontId="43" fillId="0" borderId="14" xfId="0" applyNumberFormat="1" applyFont="1" applyBorder="1" applyAlignment="1">
      <alignment horizontal="right" vertical="center"/>
    </xf>
    <xf numFmtId="0" fontId="43" fillId="0" borderId="14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173" fontId="39" fillId="0" borderId="14" xfId="0" applyNumberFormat="1" applyFont="1" applyBorder="1" applyAlignment="1">
      <alignment horizontal="right" vertical="center"/>
    </xf>
    <xf numFmtId="0" fontId="44" fillId="0" borderId="0" xfId="0" applyFont="1"/>
    <xf numFmtId="0" fontId="39" fillId="0" borderId="0" xfId="0" quotePrefix="1" applyFont="1" applyAlignment="1">
      <alignment horizontal="right" vertical="center"/>
    </xf>
    <xf numFmtId="167" fontId="44" fillId="0" borderId="0" xfId="0" applyNumberFormat="1" applyFont="1"/>
    <xf numFmtId="0" fontId="7" fillId="0" borderId="0" xfId="0" applyFont="1" applyAlignment="1">
      <alignment horizontal="right"/>
    </xf>
    <xf numFmtId="41" fontId="44" fillId="0" borderId="0" xfId="4" applyFont="1"/>
    <xf numFmtId="3" fontId="44" fillId="0" borderId="0" xfId="0" applyNumberFormat="1" applyFont="1" applyAlignment="1">
      <alignment vertical="center"/>
    </xf>
    <xf numFmtId="3" fontId="44" fillId="0" borderId="0" xfId="0" applyNumberFormat="1" applyFont="1"/>
    <xf numFmtId="168" fontId="44" fillId="0" borderId="0" xfId="1" applyNumberFormat="1" applyFont="1"/>
    <xf numFmtId="0" fontId="3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</cellXfs>
  <cellStyles count="16">
    <cellStyle name="Comma" xfId="1" builtinId="3"/>
    <cellStyle name="Comma [0]" xfId="3" builtinId="6"/>
    <cellStyle name="Comma [0] 2" xfId="4" xr:uid="{00000000-0005-0000-0000-000031000000}"/>
    <cellStyle name="Comma 2" xfId="5" xr:uid="{00000000-0005-0000-0000-000032000000}"/>
    <cellStyle name="Comma 2 2" xfId="6" xr:uid="{00000000-0005-0000-0000-000033000000}"/>
    <cellStyle name="Comma 2 2 2" xfId="7" xr:uid="{00000000-0005-0000-0000-000034000000}"/>
    <cellStyle name="Comma 2 3" xfId="8" xr:uid="{00000000-0005-0000-0000-000035000000}"/>
    <cellStyle name="Normal" xfId="0" builtinId="0"/>
    <cellStyle name="Normal 2" xfId="9" xr:uid="{00000000-0005-0000-0000-000036000000}"/>
    <cellStyle name="Normal 2 10" xfId="10" xr:uid="{00000000-0005-0000-0000-000037000000}"/>
    <cellStyle name="Normal 2 2" xfId="11" xr:uid="{00000000-0005-0000-0000-000038000000}"/>
    <cellStyle name="Normal 3" xfId="12" xr:uid="{00000000-0005-0000-0000-000039000000}"/>
    <cellStyle name="Normal 4" xfId="13" xr:uid="{00000000-0005-0000-0000-00003A000000}"/>
    <cellStyle name="Normal 5" xfId="14" xr:uid="{00000000-0005-0000-0000-00003B000000}"/>
    <cellStyle name="Normal 6" xfId="15" xr:uid="{00000000-0005-0000-0000-00003C000000}"/>
    <cellStyle name="Percent" xfId="2" builtinId="5"/>
  </cellStyles>
  <dxfs count="0"/>
  <tableStyles count="0" defaultTableStyle="TableStyleMedium2" defaultPivotStyle="PivotStyleLight16"/>
  <colors>
    <mruColors>
      <color rgb="FF6D2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Formality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'Time series'!$M$14:$S$14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'Time series'!$M$15:$S$15</c:f>
              <c:numCache>
                <c:formatCode>0.0%</c:formatCode>
                <c:ptCount val="7"/>
                <c:pt idx="0">
                  <c:v>8.9209214603260131E-2</c:v>
                </c:pt>
                <c:pt idx="1">
                  <c:v>8.4312565615224336E-2</c:v>
                </c:pt>
                <c:pt idx="2">
                  <c:v>7.4746949770143248E-2</c:v>
                </c:pt>
                <c:pt idx="3">
                  <c:v>7.2643073112090631E-2</c:v>
                </c:pt>
                <c:pt idx="4">
                  <c:v>7.8936297807971498E-2</c:v>
                </c:pt>
                <c:pt idx="5">
                  <c:v>8.0227158762449499E-2</c:v>
                </c:pt>
                <c:pt idx="6">
                  <c:v>0.12038499884960503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0-421C-AA34-497F1CAD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94032"/>
        <c:axId val="369480744"/>
      </c:lineChart>
      <c:catAx>
        <c:axId val="37049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80744"/>
        <c:crosses val="autoZero"/>
        <c:auto val="1"/>
        <c:lblAlgn val="ctr"/>
        <c:lblOffset val="100"/>
        <c:noMultiLvlLbl val="0"/>
      </c:catAx>
      <c:valAx>
        <c:axId val="3694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9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uri="{0b15fc19-7d7d-44ad-8c2d-2c3a37ce22c3}">
        <chartProps xmlns="https://web.wps.cn/et/2018/main" chartId="{ccb663d2-154f-4b28-ad9d-fc6c8eb5830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9E-2"/>
          <c:y val="7.4074074074074098E-2"/>
          <c:w val="0.93888888888888899"/>
          <c:h val="0.8416746864975209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>
              <a:softEdge rad="0"/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softEdge rad="0"/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activities'!$A$157:$A$162</c:f>
              <c:strCache>
                <c:ptCount val="6"/>
                <c:pt idx="0">
                  <c:v>2000 and less</c:v>
                </c:pt>
                <c:pt idx="1">
                  <c:v>2001-2005</c:v>
                </c:pt>
                <c:pt idx="2">
                  <c:v>2006-2010</c:v>
                </c:pt>
                <c:pt idx="3">
                  <c:v>2011-2015</c:v>
                </c:pt>
                <c:pt idx="4">
                  <c:v>2016-2020</c:v>
                </c:pt>
                <c:pt idx="5">
                  <c:v>&gt;=2021</c:v>
                </c:pt>
              </c:strCache>
            </c:strRef>
          </c:cat>
          <c:val>
            <c:numRef>
              <c:f>'Business activities'!$D$157:$D$162</c:f>
              <c:numCache>
                <c:formatCode>_(* #,##0_);_(* \(#,##0\);_(* "-"??_);_(@_)</c:formatCode>
                <c:ptCount val="6"/>
                <c:pt idx="0">
                  <c:v>25930.340000000004</c:v>
                </c:pt>
                <c:pt idx="1">
                  <c:v>7030.33</c:v>
                </c:pt>
                <c:pt idx="2">
                  <c:v>13075.880000000001</c:v>
                </c:pt>
                <c:pt idx="3">
                  <c:v>25930.41</c:v>
                </c:pt>
                <c:pt idx="4">
                  <c:v>76423.69</c:v>
                </c:pt>
                <c:pt idx="5">
                  <c:v>112389.33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D-489D-BE82-C170F957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96640"/>
        <c:axId val="371790368"/>
      </c:lineChart>
      <c:catAx>
        <c:axId val="3717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0368"/>
        <c:crosses val="autoZero"/>
        <c:auto val="1"/>
        <c:lblAlgn val="ctr"/>
        <c:lblOffset val="100"/>
        <c:noMultiLvlLbl val="0"/>
      </c:catAx>
      <c:valAx>
        <c:axId val="37179036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7179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uri="{0b15fc19-7d7d-44ad-8c2d-2c3a37ce22c3}">
        <chartProps xmlns="https://web.wps.cn/et/2018/main" chartId="{1ace01e3-dcba-4e5d-9770-e55c8948a26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activities'!$A$14:$A$18</c:f>
              <c:strCache>
                <c:ptCount val="5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</c:strCache>
            </c:strRef>
          </c:cat>
          <c:val>
            <c:numRef>
              <c:f>'Business activities'!$D$14:$D$18</c:f>
              <c:numCache>
                <c:formatCode>_(* #,##0_);_(* \(#,##0\);_(* "-"??_);_(@_)</c:formatCode>
                <c:ptCount val="5"/>
                <c:pt idx="0">
                  <c:v>60312.37</c:v>
                </c:pt>
                <c:pt idx="1">
                  <c:v>121599.07</c:v>
                </c:pt>
                <c:pt idx="2">
                  <c:v>24609.38</c:v>
                </c:pt>
                <c:pt idx="3">
                  <c:v>27293.7</c:v>
                </c:pt>
                <c:pt idx="4">
                  <c:v>26965.469999999998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2-4B2B-AB26-9B55C648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3869647"/>
        <c:axId val="979794351"/>
      </c:barChart>
      <c:catAx>
        <c:axId val="98386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794351"/>
        <c:crosses val="autoZero"/>
        <c:auto val="1"/>
        <c:lblAlgn val="ctr"/>
        <c:lblOffset val="100"/>
        <c:noMultiLvlLbl val="0"/>
      </c:catAx>
      <c:valAx>
        <c:axId val="979794351"/>
        <c:scaling>
          <c:orientation val="minMax"/>
          <c:max val="120000"/>
        </c:scaling>
        <c:delete val="0"/>
        <c:axPos val="b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86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f3ab5c3-e223-4262-8e62-0dcec99a4c6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environment'!$B$5</c:f>
              <c:strCache>
                <c:ptCount val="1"/>
                <c:pt idx="0">
                  <c:v>Formal enterprises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environment'!$A$6:$A$18</c:f>
              <c:strCache>
                <c:ptCount val="13"/>
                <c:pt idx="0">
                  <c:v>Input materials</c:v>
                </c:pt>
                <c:pt idx="1">
                  <c:v>Packing materials</c:v>
                </c:pt>
                <c:pt idx="2">
                  <c:v>Telecommunications</c:v>
                </c:pt>
                <c:pt idx="3">
                  <c:v>Electricity</c:v>
                </c:pt>
                <c:pt idx="4">
                  <c:v>Regulatory environment</c:v>
                </c:pt>
                <c:pt idx="5">
                  <c:v>Water</c:v>
                </c:pt>
                <c:pt idx="6">
                  <c:v>Marketing problems</c:v>
                </c:pt>
                <c:pt idx="7">
                  <c:v>Affordable finance</c:v>
                </c:pt>
                <c:pt idx="8">
                  <c:v>Tools and machinery</c:v>
                </c:pt>
                <c:pt idx="9">
                  <c:v>Internet connection</c:v>
                </c:pt>
                <c:pt idx="10">
                  <c:v>Land</c:v>
                </c:pt>
                <c:pt idx="11">
                  <c:v>Transport</c:v>
                </c:pt>
                <c:pt idx="12">
                  <c:v>Working space</c:v>
                </c:pt>
              </c:strCache>
            </c:strRef>
          </c:cat>
          <c:val>
            <c:numRef>
              <c:f>'Business environment'!$B$6:$B$18</c:f>
              <c:numCache>
                <c:formatCode>0.0</c:formatCode>
                <c:ptCount val="13"/>
                <c:pt idx="0">
                  <c:v>4.7699999999999996</c:v>
                </c:pt>
                <c:pt idx="1">
                  <c:v>5.76</c:v>
                </c:pt>
                <c:pt idx="2">
                  <c:v>8.43</c:v>
                </c:pt>
                <c:pt idx="3">
                  <c:v>8.4600000000000009</c:v>
                </c:pt>
                <c:pt idx="4">
                  <c:v>10.92</c:v>
                </c:pt>
                <c:pt idx="5">
                  <c:v>12.64</c:v>
                </c:pt>
                <c:pt idx="6">
                  <c:v>14.3</c:v>
                </c:pt>
                <c:pt idx="7">
                  <c:v>14.39</c:v>
                </c:pt>
                <c:pt idx="8">
                  <c:v>16.45</c:v>
                </c:pt>
                <c:pt idx="9">
                  <c:v>18.16</c:v>
                </c:pt>
                <c:pt idx="10">
                  <c:v>18.78</c:v>
                </c:pt>
                <c:pt idx="11">
                  <c:v>20.149999999999999</c:v>
                </c:pt>
                <c:pt idx="12">
                  <c:v>22.87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8-41E0-9660-7783EFDFF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790760"/>
        <c:axId val="371791544"/>
      </c:barChart>
      <c:catAx>
        <c:axId val="371790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1544"/>
        <c:crosses val="autoZero"/>
        <c:auto val="1"/>
        <c:lblAlgn val="ctr"/>
        <c:lblOffset val="100"/>
        <c:noMultiLvlLbl val="0"/>
      </c:catAx>
      <c:valAx>
        <c:axId val="37179154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5cd2a0d0-9636-4c0a-b72f-6cb1255ef01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environment'!$B$21</c:f>
              <c:strCache>
                <c:ptCount val="1"/>
                <c:pt idx="0">
                  <c:v>Informal enterprises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environment'!$A$22:$A$34</c:f>
              <c:strCache>
                <c:ptCount val="13"/>
                <c:pt idx="0">
                  <c:v>Input materials</c:v>
                </c:pt>
                <c:pt idx="1">
                  <c:v>Packing materials</c:v>
                </c:pt>
                <c:pt idx="2">
                  <c:v>Electricity</c:v>
                </c:pt>
                <c:pt idx="3">
                  <c:v>Telecommunications</c:v>
                </c:pt>
                <c:pt idx="4">
                  <c:v>Tools and machinery</c:v>
                </c:pt>
                <c:pt idx="5">
                  <c:v>Regulatory environment</c:v>
                </c:pt>
                <c:pt idx="6">
                  <c:v>Internet connection</c:v>
                </c:pt>
                <c:pt idx="7">
                  <c:v>Land</c:v>
                </c:pt>
                <c:pt idx="8">
                  <c:v>Marketing problems</c:v>
                </c:pt>
                <c:pt idx="9">
                  <c:v>Working space</c:v>
                </c:pt>
                <c:pt idx="10">
                  <c:v>Water</c:v>
                </c:pt>
                <c:pt idx="11">
                  <c:v>Transport</c:v>
                </c:pt>
                <c:pt idx="12">
                  <c:v>Affordable finance</c:v>
                </c:pt>
              </c:strCache>
            </c:strRef>
          </c:cat>
          <c:val>
            <c:numRef>
              <c:f>'Business environment'!$B$22:$B$34</c:f>
              <c:numCache>
                <c:formatCode>0.0</c:formatCode>
                <c:ptCount val="13"/>
                <c:pt idx="0">
                  <c:v>5.19</c:v>
                </c:pt>
                <c:pt idx="1">
                  <c:v>9.1300000000000008</c:v>
                </c:pt>
                <c:pt idx="2">
                  <c:v>14.67</c:v>
                </c:pt>
                <c:pt idx="3">
                  <c:v>19.850000000000001</c:v>
                </c:pt>
                <c:pt idx="4">
                  <c:v>21.37</c:v>
                </c:pt>
                <c:pt idx="5">
                  <c:v>22.13</c:v>
                </c:pt>
                <c:pt idx="6">
                  <c:v>23.77</c:v>
                </c:pt>
                <c:pt idx="7">
                  <c:v>24.48</c:v>
                </c:pt>
                <c:pt idx="8">
                  <c:v>25.47</c:v>
                </c:pt>
                <c:pt idx="9">
                  <c:v>26.89</c:v>
                </c:pt>
                <c:pt idx="10">
                  <c:v>27.47</c:v>
                </c:pt>
                <c:pt idx="11">
                  <c:v>27.75</c:v>
                </c:pt>
                <c:pt idx="12">
                  <c:v>36.06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2-4376-AFC1-DB7262033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26376"/>
        <c:axId val="373122064"/>
      </c:barChart>
      <c:catAx>
        <c:axId val="373126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2064"/>
        <c:crosses val="autoZero"/>
        <c:auto val="1"/>
        <c:lblAlgn val="ctr"/>
        <c:lblOffset val="100"/>
        <c:noMultiLvlLbl val="0"/>
      </c:catAx>
      <c:valAx>
        <c:axId val="37312206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1028ebb-5f78-4006-b8c6-71f2db6277ce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28221940431749E-2"/>
          <c:y val="7.9863063144642699E-2"/>
          <c:w val="0.89437520282844574"/>
          <c:h val="0.59352467768651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environment'!$C$42</c:f>
              <c:strCache>
                <c:ptCount val="1"/>
                <c:pt idx="0">
                  <c:v>Percentage of business enterprises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environment'!$A$43:$B$46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environment'!$C$43:$C$46</c:f>
              <c:numCache>
                <c:formatCode>0.0</c:formatCode>
                <c:ptCount val="4"/>
                <c:pt idx="0">
                  <c:v>9.09</c:v>
                </c:pt>
                <c:pt idx="1">
                  <c:v>56.73</c:v>
                </c:pt>
                <c:pt idx="2">
                  <c:v>0.55000000000000004</c:v>
                </c:pt>
                <c:pt idx="3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B-4B7E-93E1-7C83AA59E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124024"/>
        <c:axId val="373123632"/>
      </c:barChart>
      <c:catAx>
        <c:axId val="37312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3632"/>
        <c:crosses val="autoZero"/>
        <c:auto val="1"/>
        <c:lblAlgn val="ctr"/>
        <c:lblOffset val="100"/>
        <c:noMultiLvlLbl val="0"/>
      </c:catAx>
      <c:valAx>
        <c:axId val="373123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40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958ac336-14f6-4925-8967-92fae9e1398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environment'!$C$52</c:f>
              <c:strCache>
                <c:ptCount val="1"/>
                <c:pt idx="0">
                  <c:v>Percentage of business enterprises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environment'!$A$53:$B$56</c:f>
              <c:multiLvlStrCache>
                <c:ptCount val="4"/>
                <c:lvl>
                  <c:pt idx="0">
                    <c:v>Small 4-30</c:v>
                  </c:pt>
                  <c:pt idx="1">
                    <c:v>Medium 31-100</c:v>
                  </c:pt>
                  <c:pt idx="2">
                    <c:v>Big 100 +</c:v>
                  </c:pt>
                  <c:pt idx="3">
                    <c:v>Micro 1-3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environment'!$C$53:$C$56</c:f>
              <c:numCache>
                <c:formatCode>0.0</c:formatCode>
                <c:ptCount val="4"/>
                <c:pt idx="0">
                  <c:v>36.33</c:v>
                </c:pt>
                <c:pt idx="1">
                  <c:v>37.53</c:v>
                </c:pt>
                <c:pt idx="2">
                  <c:v>50.56</c:v>
                </c:pt>
                <c:pt idx="3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2-4ADF-9B0A-289F2A0B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122456"/>
        <c:axId val="373124808"/>
      </c:barChart>
      <c:catAx>
        <c:axId val="37312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4808"/>
        <c:crosses val="autoZero"/>
        <c:auto val="1"/>
        <c:lblAlgn val="ctr"/>
        <c:lblOffset val="100"/>
        <c:noMultiLvlLbl val="0"/>
      </c:catAx>
      <c:valAx>
        <c:axId val="373124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1411bd6-14b2-48e1-b9fb-e56efea3d1e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environment'!$C$67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environment'!$A$68:$B$85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environment'!$C$68:$C$85</c:f>
              <c:numCache>
                <c:formatCode>#,##0.0</c:formatCode>
                <c:ptCount val="18"/>
                <c:pt idx="13">
                  <c:v>3.39</c:v>
                </c:pt>
                <c:pt idx="15">
                  <c:v>18.36</c:v>
                </c:pt>
                <c:pt idx="16">
                  <c:v>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C-41CB-A77F-A29E4A35F56E}"/>
            </c:ext>
          </c:extLst>
        </c:ser>
        <c:ser>
          <c:idx val="1"/>
          <c:order val="1"/>
          <c:tx>
            <c:strRef>
              <c:f>'Business environment'!$D$67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environment'!$A$68:$B$85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environment'!$D$68:$D$85</c:f>
              <c:numCache>
                <c:formatCode>#,##0.0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96.61</c:v>
                </c:pt>
                <c:pt idx="14">
                  <c:v>100</c:v>
                </c:pt>
                <c:pt idx="15">
                  <c:v>81.64</c:v>
                </c:pt>
                <c:pt idx="16">
                  <c:v>92.57</c:v>
                </c:pt>
                <c:pt idx="17">
                  <c:v>97.91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C-41CB-A77F-A29E4A35F56E}"/>
            </c:ext>
          </c:extLst>
        </c:ser>
        <c:ser>
          <c:idx val="2"/>
          <c:order val="2"/>
          <c:tx>
            <c:strRef>
              <c:f>'Business environment'!$E$67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environment'!$A$68:$B$85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environment'!$E$68:$E$85</c:f>
              <c:numCache>
                <c:formatCode>#,##0.0</c:formatCode>
                <c:ptCount val="18"/>
                <c:pt idx="17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144-B462-12AC6FDF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22848"/>
        <c:axId val="373125200"/>
      </c:barChart>
      <c:catAx>
        <c:axId val="37312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5200"/>
        <c:crosses val="autoZero"/>
        <c:auto val="1"/>
        <c:lblAlgn val="ctr"/>
        <c:lblOffset val="100"/>
        <c:noMultiLvlLbl val="0"/>
      </c:catAx>
      <c:valAx>
        <c:axId val="373125200"/>
        <c:scaling>
          <c:orientation val="minMax"/>
          <c:max val="100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ddcc8d8-7208-49e9-876b-b918ec38f54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environment'!$C$90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environment'!$A$91:$B$108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environment'!$C$91:$C$108</c:f>
              <c:numCache>
                <c:formatCode>#,##0</c:formatCode>
                <c:ptCount val="18"/>
                <c:pt idx="1">
                  <c:v>80</c:v>
                </c:pt>
                <c:pt idx="2">
                  <c:v>81.25</c:v>
                </c:pt>
                <c:pt idx="3">
                  <c:v>80</c:v>
                </c:pt>
                <c:pt idx="4">
                  <c:v>77.78</c:v>
                </c:pt>
                <c:pt idx="5">
                  <c:v>77.78</c:v>
                </c:pt>
                <c:pt idx="6">
                  <c:v>85.71</c:v>
                </c:pt>
                <c:pt idx="7">
                  <c:v>80.77</c:v>
                </c:pt>
                <c:pt idx="8">
                  <c:v>88</c:v>
                </c:pt>
                <c:pt idx="13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F-44C1-8B5D-BE740486A473}"/>
            </c:ext>
          </c:extLst>
        </c:ser>
        <c:ser>
          <c:idx val="1"/>
          <c:order val="1"/>
          <c:tx>
            <c:strRef>
              <c:f>'Business environment'!$D$90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environment'!$A$91:$B$108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environment'!$D$91:$D$108</c:f>
              <c:numCache>
                <c:formatCode>#,##0</c:formatCode>
                <c:ptCount val="18"/>
                <c:pt idx="1">
                  <c:v>20</c:v>
                </c:pt>
                <c:pt idx="2">
                  <c:v>18.75</c:v>
                </c:pt>
                <c:pt idx="3">
                  <c:v>20</c:v>
                </c:pt>
                <c:pt idx="4">
                  <c:v>22.22</c:v>
                </c:pt>
                <c:pt idx="5">
                  <c:v>22.22</c:v>
                </c:pt>
                <c:pt idx="6">
                  <c:v>14.29</c:v>
                </c:pt>
                <c:pt idx="7">
                  <c:v>19.23</c:v>
                </c:pt>
                <c:pt idx="8">
                  <c:v>12</c:v>
                </c:pt>
                <c:pt idx="10">
                  <c:v>38.46</c:v>
                </c:pt>
                <c:pt idx="11">
                  <c:v>38.46</c:v>
                </c:pt>
                <c:pt idx="12">
                  <c:v>28.57</c:v>
                </c:pt>
                <c:pt idx="13">
                  <c:v>21.13</c:v>
                </c:pt>
                <c:pt idx="14">
                  <c:v>25</c:v>
                </c:pt>
                <c:pt idx="16">
                  <c:v>39.67</c:v>
                </c:pt>
                <c:pt idx="17">
                  <c:v>16.71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F-44C1-8B5D-BE740486A473}"/>
            </c:ext>
          </c:extLst>
        </c:ser>
        <c:ser>
          <c:idx val="2"/>
          <c:order val="2"/>
          <c:tx>
            <c:strRef>
              <c:f>'Business environment'!$E$90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environment'!$A$91:$B$108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environment'!$E$91:$E$108</c:f>
              <c:numCache>
                <c:formatCode>#,##0</c:formatCode>
                <c:ptCount val="18"/>
                <c:pt idx="9">
                  <c:v>50</c:v>
                </c:pt>
                <c:pt idx="10">
                  <c:v>30.77</c:v>
                </c:pt>
                <c:pt idx="11">
                  <c:v>23.08</c:v>
                </c:pt>
                <c:pt idx="12">
                  <c:v>57.14</c:v>
                </c:pt>
                <c:pt idx="13">
                  <c:v>54.34</c:v>
                </c:pt>
                <c:pt idx="14">
                  <c:v>75</c:v>
                </c:pt>
                <c:pt idx="15">
                  <c:v>67.34</c:v>
                </c:pt>
                <c:pt idx="16">
                  <c:v>39.67</c:v>
                </c:pt>
                <c:pt idx="17">
                  <c:v>58.75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F-44C1-8B5D-BE740486A473}"/>
            </c:ext>
          </c:extLst>
        </c:ser>
        <c:ser>
          <c:idx val="3"/>
          <c:order val="3"/>
          <c:tx>
            <c:strRef>
              <c:f>'Business environment'!$F$90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environment'!$A$91:$B$108</c:f>
              <c:multiLvlStrCache>
                <c:ptCount val="18"/>
                <c:lvl>
                  <c:pt idx="0">
                    <c:v>Other reasons</c:v>
                  </c:pt>
                  <c:pt idx="1">
                    <c:v>Transport costs</c:v>
                  </c:pt>
                  <c:pt idx="2">
                    <c:v>Lack of information on potential destinations</c:v>
                  </c:pt>
                  <c:pt idx="3">
                    <c:v>Unfavorable exchange rate</c:v>
                  </c:pt>
                  <c:pt idx="4">
                    <c:v>Insufficient productionvolue to meet demand</c:v>
                  </c:pt>
                  <c:pt idx="5">
                    <c:v>Too high quality standards in the country of destination</c:v>
                  </c:pt>
                  <c:pt idx="6">
                    <c:v>Problems with certification of the product</c:v>
                  </c:pt>
                  <c:pt idx="7">
                    <c:v>Could not find financing to export</c:v>
                  </c:pt>
                  <c:pt idx="8">
                    <c:v>Could not find clients</c:v>
                  </c:pt>
                  <c:pt idx="9">
                    <c:v>Other reasons</c:v>
                  </c:pt>
                  <c:pt idx="10">
                    <c:v>Transport costs</c:v>
                  </c:pt>
                  <c:pt idx="11">
                    <c:v>Lack of information on potential destinations</c:v>
                  </c:pt>
                  <c:pt idx="12">
                    <c:v>Unfavorable exchange rate</c:v>
                  </c:pt>
                  <c:pt idx="13">
                    <c:v>Insufficient productionvolue to meet demand</c:v>
                  </c:pt>
                  <c:pt idx="14">
                    <c:v>Too high quality standards in the country of destination</c:v>
                  </c:pt>
                  <c:pt idx="15">
                    <c:v>Problems with certification of the product</c:v>
                  </c:pt>
                  <c:pt idx="16">
                    <c:v>Could not find financing to export</c:v>
                  </c:pt>
                  <c:pt idx="17">
                    <c:v>Could not find clients</c:v>
                  </c:pt>
                </c:lvl>
                <c:lvl>
                  <c:pt idx="0">
                    <c:v>Informal</c:v>
                  </c:pt>
                  <c:pt idx="9">
                    <c:v>Formal</c:v>
                  </c:pt>
                </c:lvl>
              </c:multiLvlStrCache>
            </c:multiLvlStrRef>
          </c:cat>
          <c:val>
            <c:numRef>
              <c:f>'Business environment'!$F$91:$F$108</c:f>
              <c:numCache>
                <c:formatCode>#,##0</c:formatCode>
                <c:ptCount val="18"/>
                <c:pt idx="9">
                  <c:v>50</c:v>
                </c:pt>
                <c:pt idx="10">
                  <c:v>30.77</c:v>
                </c:pt>
                <c:pt idx="11">
                  <c:v>38.46</c:v>
                </c:pt>
                <c:pt idx="12">
                  <c:v>14.29</c:v>
                </c:pt>
                <c:pt idx="13">
                  <c:v>21.51</c:v>
                </c:pt>
                <c:pt idx="15">
                  <c:v>32.659999999999997</c:v>
                </c:pt>
                <c:pt idx="16">
                  <c:v>20.66</c:v>
                </c:pt>
                <c:pt idx="17">
                  <c:v>24.54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F-44C1-8B5D-BE740486A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25592"/>
        <c:axId val="373125984"/>
      </c:barChart>
      <c:catAx>
        <c:axId val="37312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5984"/>
        <c:crosses val="autoZero"/>
        <c:auto val="1"/>
        <c:lblAlgn val="ctr"/>
        <c:lblOffset val="100"/>
        <c:noMultiLvlLbl val="0"/>
      </c:catAx>
      <c:valAx>
        <c:axId val="373125984"/>
        <c:scaling>
          <c:orientation val="minMax"/>
          <c:max val="9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3368239-a46f-4f53-b07c-195d8cc7aac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environment'!$C$115</c:f>
              <c:strCache>
                <c:ptCount val="1"/>
                <c:pt idx="0">
                  <c:v>Infomal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environment'!$A$116:$B$122</c:f>
              <c:multiLvlStrCache>
                <c:ptCount val="7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</c:lvl>
              </c:multiLvlStrCache>
            </c:multiLvlStrRef>
          </c:cat>
          <c:val>
            <c:numRef>
              <c:f>'Business environment'!$C$116:$C$122</c:f>
              <c:numCache>
                <c:formatCode>0.0</c:formatCode>
                <c:ptCount val="7"/>
                <c:pt idx="1">
                  <c:v>33.6</c:v>
                </c:pt>
                <c:pt idx="3">
                  <c:v>26.1</c:v>
                </c:pt>
                <c:pt idx="4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1-4035-8160-5E77E25095D0}"/>
            </c:ext>
          </c:extLst>
        </c:ser>
        <c:ser>
          <c:idx val="1"/>
          <c:order val="1"/>
          <c:tx>
            <c:strRef>
              <c:f>'Business environment'!$D$115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environment'!$A$116:$B$122</c:f>
              <c:multiLvlStrCache>
                <c:ptCount val="7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</c:lvl>
              </c:multiLvlStrCache>
            </c:multiLvlStrRef>
          </c:cat>
          <c:val>
            <c:numRef>
              <c:f>'Business environment'!$D$116:$D$122</c:f>
              <c:numCache>
                <c:formatCode>0.0</c:formatCode>
                <c:ptCount val="7"/>
                <c:pt idx="0">
                  <c:v>27.3</c:v>
                </c:pt>
                <c:pt idx="1">
                  <c:v>62.6</c:v>
                </c:pt>
                <c:pt idx="2">
                  <c:v>1.1000000000000001</c:v>
                </c:pt>
                <c:pt idx="3">
                  <c:v>50</c:v>
                </c:pt>
                <c:pt idx="4">
                  <c:v>53.1</c:v>
                </c:pt>
                <c:pt idx="5">
                  <c:v>45.7</c:v>
                </c:pt>
                <c:pt idx="6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1-4035-8160-5E77E250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27552"/>
        <c:axId val="373127944"/>
      </c:barChart>
      <c:catAx>
        <c:axId val="37312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7944"/>
        <c:crosses val="autoZero"/>
        <c:auto val="1"/>
        <c:lblAlgn val="ctr"/>
        <c:lblOffset val="100"/>
        <c:noMultiLvlLbl val="0"/>
      </c:catAx>
      <c:valAx>
        <c:axId val="37312794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68c6b96-c7ff-4ff8-aaef-2ede291c363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environment'!$D$136</c:f>
              <c:strCache>
                <c:ptCount val="1"/>
                <c:pt idx="0">
                  <c:v>Not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environment'!$A$137:$C$146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environment'!$D$137:$D$146</c:f>
              <c:numCache>
                <c:formatCode>0.0</c:formatCode>
                <c:ptCount val="10"/>
                <c:pt idx="1">
                  <c:v>7.48</c:v>
                </c:pt>
                <c:pt idx="5">
                  <c:v>11.02</c:v>
                </c:pt>
                <c:pt idx="6">
                  <c:v>6.59</c:v>
                </c:pt>
                <c:pt idx="7">
                  <c:v>6.8</c:v>
                </c:pt>
                <c:pt idx="8">
                  <c:v>5.71</c:v>
                </c:pt>
                <c:pt idx="9">
                  <c:v>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CB9-9780-B07FFA0D214E}"/>
            </c:ext>
          </c:extLst>
        </c:ser>
        <c:ser>
          <c:idx val="1"/>
          <c:order val="1"/>
          <c:tx>
            <c:strRef>
              <c:f>'Business environment'!$E$136</c:f>
              <c:strCache>
                <c:ptCount val="1"/>
                <c:pt idx="0">
                  <c:v>Somewhat important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environment'!$A$137:$C$146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environment'!$E$137:$E$146</c:f>
              <c:numCache>
                <c:formatCode>0.0</c:formatCode>
                <c:ptCount val="10"/>
                <c:pt idx="1">
                  <c:v>16.82</c:v>
                </c:pt>
                <c:pt idx="4">
                  <c:v>15.79</c:v>
                </c:pt>
                <c:pt idx="5">
                  <c:v>17.62</c:v>
                </c:pt>
                <c:pt idx="6">
                  <c:v>15.38</c:v>
                </c:pt>
                <c:pt idx="7">
                  <c:v>20.5</c:v>
                </c:pt>
                <c:pt idx="8">
                  <c:v>22.86</c:v>
                </c:pt>
                <c:pt idx="9">
                  <c:v>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C-4CB9-9780-B07FFA0D214E}"/>
            </c:ext>
          </c:extLst>
        </c:ser>
        <c:ser>
          <c:idx val="2"/>
          <c:order val="2"/>
          <c:tx>
            <c:strRef>
              <c:f>'Business environment'!$F$136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environment'!$A$137:$C$146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environment'!$F$137:$F$146</c:f>
              <c:numCache>
                <c:formatCode>0.0</c:formatCode>
                <c:ptCount val="10"/>
                <c:pt idx="0">
                  <c:v>33.33</c:v>
                </c:pt>
                <c:pt idx="1">
                  <c:v>21.5</c:v>
                </c:pt>
                <c:pt idx="3">
                  <c:v>100</c:v>
                </c:pt>
                <c:pt idx="4">
                  <c:v>26.32</c:v>
                </c:pt>
                <c:pt idx="5">
                  <c:v>15.42</c:v>
                </c:pt>
                <c:pt idx="6">
                  <c:v>24.44</c:v>
                </c:pt>
                <c:pt idx="7">
                  <c:v>40.9</c:v>
                </c:pt>
                <c:pt idx="8">
                  <c:v>45.71</c:v>
                </c:pt>
                <c:pt idx="9">
                  <c:v>22.22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C-4CB9-9780-B07FFA0D214E}"/>
            </c:ext>
          </c:extLst>
        </c:ser>
        <c:ser>
          <c:idx val="3"/>
          <c:order val="3"/>
          <c:tx>
            <c:strRef>
              <c:f>'Business environment'!$G$136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environment'!$A$137:$C$146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environment'!$G$137:$G$146</c:f>
              <c:numCache>
                <c:formatCode>0.0</c:formatCode>
                <c:ptCount val="10"/>
                <c:pt idx="0">
                  <c:v>66.67</c:v>
                </c:pt>
                <c:pt idx="1">
                  <c:v>54.21</c:v>
                </c:pt>
                <c:pt idx="2">
                  <c:v>100</c:v>
                </c:pt>
                <c:pt idx="4">
                  <c:v>57.89</c:v>
                </c:pt>
                <c:pt idx="5">
                  <c:v>55.94</c:v>
                </c:pt>
                <c:pt idx="6">
                  <c:v>53.59</c:v>
                </c:pt>
                <c:pt idx="7">
                  <c:v>31.8</c:v>
                </c:pt>
                <c:pt idx="8">
                  <c:v>25.71</c:v>
                </c:pt>
                <c:pt idx="9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C-4CB9-9780-B07FFA0D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73121280"/>
        <c:axId val="373121672"/>
      </c:barChart>
      <c:catAx>
        <c:axId val="3731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1672"/>
        <c:crosses val="autoZero"/>
        <c:auto val="1"/>
        <c:lblAlgn val="ctr"/>
        <c:lblOffset val="100"/>
        <c:noMultiLvlLbl val="0"/>
      </c:catAx>
      <c:valAx>
        <c:axId val="37312167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be2d327-c8ee-43ed-868d-4569335c6af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82103534228"/>
          <c:y val="5.30649394632123E-2"/>
          <c:w val="0.59419002459598202"/>
          <c:h val="0.946935060536788"/>
        </c:manualLayout>
      </c:layout>
      <c:doughnutChart>
        <c:varyColors val="1"/>
        <c:ser>
          <c:idx val="0"/>
          <c:order val="0"/>
          <c:tx>
            <c:strRef>
              <c:f>'Business activities'!$B$5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7-4024-AC57-0D7EB0D8E0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7-4024-AC57-0D7EB0D8E0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7-4024-AC57-0D7EB0D8E0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7-4024-AC57-0D7EB0D8E0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07-4024-AC57-0D7EB0D8E0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'Business activities'!$A$6:$A$10</c:f>
              <c:strCache>
                <c:ptCount val="5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</c:strCache>
            </c:strRef>
          </c:cat>
          <c:val>
            <c:numRef>
              <c:f>'Business activities'!$B$6:$B$10</c:f>
              <c:numCache>
                <c:formatCode>0.0</c:formatCode>
                <c:ptCount val="5"/>
                <c:pt idx="0">
                  <c:v>65.834161251882932</c:v>
                </c:pt>
                <c:pt idx="1">
                  <c:v>8.7455274082714549</c:v>
                </c:pt>
                <c:pt idx="2">
                  <c:v>8.4677990914821581</c:v>
                </c:pt>
                <c:pt idx="3">
                  <c:v>8.2299191660569413</c:v>
                </c:pt>
                <c:pt idx="4">
                  <c:v>8.722593082306517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07-4024-AC57-0D7EB0D8E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1254bf6-57bc-490b-b4ee-d67c33cc4f4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environment'!$D$158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environment'!$A$159:$C$168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environment'!$D$159:$D$168</c:f>
              <c:numCache>
                <c:formatCode>0.0</c:formatCode>
                <c:ptCount val="10"/>
                <c:pt idx="1">
                  <c:v>5.6</c:v>
                </c:pt>
                <c:pt idx="5">
                  <c:v>8.81</c:v>
                </c:pt>
                <c:pt idx="6">
                  <c:v>4.3899999999999997</c:v>
                </c:pt>
                <c:pt idx="7">
                  <c:v>6.8</c:v>
                </c:pt>
                <c:pt idx="8">
                  <c:v>2.86</c:v>
                </c:pt>
                <c:pt idx="9">
                  <c:v>22.22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8-47B4-8C69-63748AAF1048}"/>
            </c:ext>
          </c:extLst>
        </c:ser>
        <c:ser>
          <c:idx val="1"/>
          <c:order val="1"/>
          <c:tx>
            <c:strRef>
              <c:f>'Business environment'!$E$158</c:f>
              <c:strCache>
                <c:ptCount val="1"/>
                <c:pt idx="0">
                  <c:v>Somewhat low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environment'!$A$159:$C$168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environment'!$E$159:$E$168</c:f>
              <c:numCache>
                <c:formatCode>0.0</c:formatCode>
                <c:ptCount val="10"/>
                <c:pt idx="1">
                  <c:v>15.9</c:v>
                </c:pt>
                <c:pt idx="4">
                  <c:v>31.58</c:v>
                </c:pt>
                <c:pt idx="5">
                  <c:v>11.02</c:v>
                </c:pt>
                <c:pt idx="6">
                  <c:v>13.18</c:v>
                </c:pt>
                <c:pt idx="7">
                  <c:v>34.1</c:v>
                </c:pt>
                <c:pt idx="8">
                  <c:v>40</c:v>
                </c:pt>
                <c:pt idx="9">
                  <c:v>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8-47B4-8C69-63748AAF1048}"/>
            </c:ext>
          </c:extLst>
        </c:ser>
        <c:ser>
          <c:idx val="2"/>
          <c:order val="2"/>
          <c:tx>
            <c:strRef>
              <c:f>'Business environment'!$F$158</c:f>
              <c:strCache>
                <c:ptCount val="1"/>
                <c:pt idx="0">
                  <c:v>Somewhat high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environment'!$A$159:$C$168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environment'!$F$159:$F$168</c:f>
              <c:numCache>
                <c:formatCode>0.0</c:formatCode>
                <c:ptCount val="10"/>
                <c:pt idx="0">
                  <c:v>33.299999999999997</c:v>
                </c:pt>
                <c:pt idx="1">
                  <c:v>33.6</c:v>
                </c:pt>
                <c:pt idx="3">
                  <c:v>100</c:v>
                </c:pt>
                <c:pt idx="4">
                  <c:v>26.32</c:v>
                </c:pt>
                <c:pt idx="5">
                  <c:v>28.64</c:v>
                </c:pt>
                <c:pt idx="6">
                  <c:v>39.82</c:v>
                </c:pt>
                <c:pt idx="7">
                  <c:v>29.5</c:v>
                </c:pt>
                <c:pt idx="8">
                  <c:v>31.43</c:v>
                </c:pt>
                <c:pt idx="9">
                  <c:v>22.22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8-47B4-8C69-63748AAF1048}"/>
            </c:ext>
          </c:extLst>
        </c:ser>
        <c:ser>
          <c:idx val="3"/>
          <c:order val="3"/>
          <c:tx>
            <c:strRef>
              <c:f>'Business environment'!$G$158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environment'!$A$159:$C$168</c:f>
              <c:multiLvlStrCache>
                <c:ptCount val="10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  <c:pt idx="7">
                    <c:v>Manufacturing</c:v>
                  </c:pt>
                  <c:pt idx="8">
                    <c:v>Micro 1-3</c:v>
                  </c:pt>
                  <c:pt idx="9">
                    <c:v>Small 4-30</c:v>
                  </c:pt>
                </c:lvl>
                <c:lvl>
                  <c:pt idx="0">
                    <c:v>Sector</c:v>
                  </c:pt>
                  <c:pt idx="3">
                    <c:v>Size</c:v>
                  </c:pt>
                  <c:pt idx="7">
                    <c:v>Sector</c:v>
                  </c:pt>
                  <c:pt idx="8">
                    <c:v>Size</c:v>
                  </c:pt>
                </c:lvl>
                <c:lvl>
                  <c:pt idx="0">
                    <c:v>Formal</c:v>
                  </c:pt>
                  <c:pt idx="7">
                    <c:v>Informal</c:v>
                  </c:pt>
                </c:lvl>
              </c:multiLvlStrCache>
            </c:multiLvlStrRef>
          </c:cat>
          <c:val>
            <c:numRef>
              <c:f>'Business environment'!$G$159:$G$168</c:f>
              <c:numCache>
                <c:formatCode>0.0</c:formatCode>
                <c:ptCount val="10"/>
                <c:pt idx="0">
                  <c:v>66.7</c:v>
                </c:pt>
                <c:pt idx="1">
                  <c:v>44.9</c:v>
                </c:pt>
                <c:pt idx="2">
                  <c:v>100</c:v>
                </c:pt>
                <c:pt idx="4">
                  <c:v>42.11</c:v>
                </c:pt>
                <c:pt idx="5">
                  <c:v>51.53</c:v>
                </c:pt>
                <c:pt idx="6">
                  <c:v>42.6</c:v>
                </c:pt>
                <c:pt idx="7">
                  <c:v>29.5</c:v>
                </c:pt>
                <c:pt idx="8">
                  <c:v>25.71</c:v>
                </c:pt>
                <c:pt idx="9">
                  <c:v>44.44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8-47B4-8C69-63748AAF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2940776"/>
        <c:axId val="372939600"/>
      </c:barChart>
      <c:catAx>
        <c:axId val="37294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39600"/>
        <c:crosses val="autoZero"/>
        <c:auto val="1"/>
        <c:lblAlgn val="ctr"/>
        <c:lblOffset val="100"/>
        <c:noMultiLvlLbl val="0"/>
      </c:catAx>
      <c:valAx>
        <c:axId val="372939600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ee7e7e1-f3ef-4c84-83d9-783df2f46496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environment'!$B$176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environment'!$A$177:$A$181</c:f>
              <c:strCache>
                <c:ptCount val="5"/>
                <c:pt idx="0">
                  <c:v>Current account</c:v>
                </c:pt>
                <c:pt idx="1">
                  <c:v>Savings accounts</c:v>
                </c:pt>
                <c:pt idx="2">
                  <c:v>Foreign exchange</c:v>
                </c:pt>
                <c:pt idx="3">
                  <c:v>Letters of credits</c:v>
                </c:pt>
                <c:pt idx="4">
                  <c:v>Insurance</c:v>
                </c:pt>
              </c:strCache>
            </c:strRef>
          </c:cat>
          <c:val>
            <c:numRef>
              <c:f>'Business environment'!$B$177:$B$181</c:f>
              <c:numCache>
                <c:formatCode>0.0</c:formatCode>
                <c:ptCount val="5"/>
                <c:pt idx="0">
                  <c:v>100</c:v>
                </c:pt>
                <c:pt idx="1">
                  <c:v>15</c:v>
                </c:pt>
                <c:pt idx="2">
                  <c:v>45</c:v>
                </c:pt>
                <c:pt idx="3">
                  <c:v>10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F-4F3C-9370-2DFDF2AA3C4C}"/>
            </c:ext>
          </c:extLst>
        </c:ser>
        <c:ser>
          <c:idx val="1"/>
          <c:order val="1"/>
          <c:tx>
            <c:strRef>
              <c:f>'Business environment'!$C$176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environment'!$A$177:$A$181</c:f>
              <c:strCache>
                <c:ptCount val="5"/>
                <c:pt idx="0">
                  <c:v>Current account</c:v>
                </c:pt>
                <c:pt idx="1">
                  <c:v>Savings accounts</c:v>
                </c:pt>
                <c:pt idx="2">
                  <c:v>Foreign exchange</c:v>
                </c:pt>
                <c:pt idx="3">
                  <c:v>Letters of credits</c:v>
                </c:pt>
                <c:pt idx="4">
                  <c:v>Insurance</c:v>
                </c:pt>
              </c:strCache>
            </c:strRef>
          </c:cat>
          <c:val>
            <c:numRef>
              <c:f>'Business environment'!$C$177:$C$181</c:f>
              <c:numCache>
                <c:formatCode>0.0</c:formatCode>
                <c:ptCount val="5"/>
                <c:pt idx="0">
                  <c:v>62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F-4F3C-9370-2DFDF2AA3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41952"/>
        <c:axId val="372942344"/>
      </c:barChart>
      <c:catAx>
        <c:axId val="3729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2344"/>
        <c:crosses val="autoZero"/>
        <c:auto val="1"/>
        <c:lblAlgn val="ctr"/>
        <c:lblOffset val="100"/>
        <c:noMultiLvlLbl val="0"/>
      </c:catAx>
      <c:valAx>
        <c:axId val="372942344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5736c8d-b685-495d-967a-fe049dd479d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environment'!$C$191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environment'!$A$192:$B$201</c:f>
              <c:multiLvlStrCache>
                <c:ptCount val="10"/>
                <c:lvl>
                  <c:pt idx="0">
                    <c:v>Current account</c:v>
                  </c:pt>
                  <c:pt idx="1">
                    <c:v>Savings accounts</c:v>
                  </c:pt>
                  <c:pt idx="2">
                    <c:v>Foreign exchange</c:v>
                  </c:pt>
                  <c:pt idx="3">
                    <c:v>Letters of credits</c:v>
                  </c:pt>
                  <c:pt idx="4">
                    <c:v>Insurance</c:v>
                  </c:pt>
                  <c:pt idx="5">
                    <c:v>Current account</c:v>
                  </c:pt>
                  <c:pt idx="6">
                    <c:v>Savings accounts</c:v>
                  </c:pt>
                  <c:pt idx="7">
                    <c:v>Foreign exchange</c:v>
                  </c:pt>
                  <c:pt idx="8">
                    <c:v>Letters of credits</c:v>
                  </c:pt>
                  <c:pt idx="9">
                    <c:v>Insurance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environment'!$C$192:$C$201</c:f>
              <c:numCache>
                <c:formatCode>0.0</c:formatCode>
                <c:ptCount val="10"/>
                <c:pt idx="0">
                  <c:v>12.5</c:v>
                </c:pt>
                <c:pt idx="1">
                  <c:v>3.88</c:v>
                </c:pt>
                <c:pt idx="2">
                  <c:v>7.92</c:v>
                </c:pt>
                <c:pt idx="3">
                  <c:v>4.8600000000000003</c:v>
                </c:pt>
                <c:pt idx="4">
                  <c:v>8.67</c:v>
                </c:pt>
                <c:pt idx="5">
                  <c:v>91.59</c:v>
                </c:pt>
                <c:pt idx="6">
                  <c:v>85.09</c:v>
                </c:pt>
                <c:pt idx="7">
                  <c:v>73.13</c:v>
                </c:pt>
                <c:pt idx="8">
                  <c:v>100</c:v>
                </c:pt>
                <c:pt idx="9">
                  <c:v>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F04-8D71-6B3C961B3051}"/>
            </c:ext>
          </c:extLst>
        </c:ser>
        <c:ser>
          <c:idx val="1"/>
          <c:order val="1"/>
          <c:tx>
            <c:strRef>
              <c:f>'Business environment'!$D$191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environment'!$A$192:$B$201</c:f>
              <c:multiLvlStrCache>
                <c:ptCount val="10"/>
                <c:lvl>
                  <c:pt idx="0">
                    <c:v>Current account</c:v>
                  </c:pt>
                  <c:pt idx="1">
                    <c:v>Savings accounts</c:v>
                  </c:pt>
                  <c:pt idx="2">
                    <c:v>Foreign exchange</c:v>
                  </c:pt>
                  <c:pt idx="3">
                    <c:v>Letters of credits</c:v>
                  </c:pt>
                  <c:pt idx="4">
                    <c:v>Insurance</c:v>
                  </c:pt>
                  <c:pt idx="5">
                    <c:v>Current account</c:v>
                  </c:pt>
                  <c:pt idx="6">
                    <c:v>Savings accounts</c:v>
                  </c:pt>
                  <c:pt idx="7">
                    <c:v>Foreign exchange</c:v>
                  </c:pt>
                  <c:pt idx="8">
                    <c:v>Letters of credits</c:v>
                  </c:pt>
                  <c:pt idx="9">
                    <c:v>Insurance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environment'!$D$192:$D$201</c:f>
              <c:numCache>
                <c:formatCode>0.0</c:formatCode>
                <c:ptCount val="10"/>
                <c:pt idx="0">
                  <c:v>46.55</c:v>
                </c:pt>
                <c:pt idx="1">
                  <c:v>41.46</c:v>
                </c:pt>
                <c:pt idx="2">
                  <c:v>39.06</c:v>
                </c:pt>
                <c:pt idx="3">
                  <c:v>41.18</c:v>
                </c:pt>
                <c:pt idx="4">
                  <c:v>44.94</c:v>
                </c:pt>
                <c:pt idx="5">
                  <c:v>8.32</c:v>
                </c:pt>
                <c:pt idx="6">
                  <c:v>14.91</c:v>
                </c:pt>
                <c:pt idx="7">
                  <c:v>26.87</c:v>
                </c:pt>
                <c:pt idx="8">
                  <c:v>0</c:v>
                </c:pt>
                <c:pt idx="9">
                  <c:v>23.34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F04-8D71-6B3C961B3051}"/>
            </c:ext>
          </c:extLst>
        </c:ser>
        <c:ser>
          <c:idx val="2"/>
          <c:order val="2"/>
          <c:tx>
            <c:strRef>
              <c:f>'Business environment'!$E$191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environment'!$A$192:$B$201</c:f>
              <c:multiLvlStrCache>
                <c:ptCount val="10"/>
                <c:lvl>
                  <c:pt idx="0">
                    <c:v>Current account</c:v>
                  </c:pt>
                  <c:pt idx="1">
                    <c:v>Savings accounts</c:v>
                  </c:pt>
                  <c:pt idx="2">
                    <c:v>Foreign exchange</c:v>
                  </c:pt>
                  <c:pt idx="3">
                    <c:v>Letters of credits</c:v>
                  </c:pt>
                  <c:pt idx="4">
                    <c:v>Insurance</c:v>
                  </c:pt>
                  <c:pt idx="5">
                    <c:v>Current account</c:v>
                  </c:pt>
                  <c:pt idx="6">
                    <c:v>Savings accounts</c:v>
                  </c:pt>
                  <c:pt idx="7">
                    <c:v>Foreign exchange</c:v>
                  </c:pt>
                  <c:pt idx="8">
                    <c:v>Letters of credits</c:v>
                  </c:pt>
                  <c:pt idx="9">
                    <c:v>Insurance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environment'!$E$192:$E$201</c:f>
              <c:numCache>
                <c:formatCode>0.0</c:formatCode>
                <c:ptCount val="10"/>
                <c:pt idx="0">
                  <c:v>26.22</c:v>
                </c:pt>
                <c:pt idx="1">
                  <c:v>30.98</c:v>
                </c:pt>
                <c:pt idx="2">
                  <c:v>29.03</c:v>
                </c:pt>
                <c:pt idx="3">
                  <c:v>21.47</c:v>
                </c:pt>
                <c:pt idx="4">
                  <c:v>27.74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F04-8D71-6B3C961B3051}"/>
            </c:ext>
          </c:extLst>
        </c:ser>
        <c:ser>
          <c:idx val="3"/>
          <c:order val="3"/>
          <c:tx>
            <c:strRef>
              <c:f>'Business environment'!$F$191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environment'!$A$192:$B$201</c:f>
              <c:multiLvlStrCache>
                <c:ptCount val="10"/>
                <c:lvl>
                  <c:pt idx="0">
                    <c:v>Current account</c:v>
                  </c:pt>
                  <c:pt idx="1">
                    <c:v>Savings accounts</c:v>
                  </c:pt>
                  <c:pt idx="2">
                    <c:v>Foreign exchange</c:v>
                  </c:pt>
                  <c:pt idx="3">
                    <c:v>Letters of credits</c:v>
                  </c:pt>
                  <c:pt idx="4">
                    <c:v>Insurance</c:v>
                  </c:pt>
                  <c:pt idx="5">
                    <c:v>Current account</c:v>
                  </c:pt>
                  <c:pt idx="6">
                    <c:v>Savings accounts</c:v>
                  </c:pt>
                  <c:pt idx="7">
                    <c:v>Foreign exchange</c:v>
                  </c:pt>
                  <c:pt idx="8">
                    <c:v>Letters of credits</c:v>
                  </c:pt>
                  <c:pt idx="9">
                    <c:v>Insurance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environment'!$F$192:$F$201</c:f>
              <c:numCache>
                <c:formatCode>0.0</c:formatCode>
                <c:ptCount val="10"/>
                <c:pt idx="0">
                  <c:v>14.73</c:v>
                </c:pt>
                <c:pt idx="1">
                  <c:v>23.67</c:v>
                </c:pt>
                <c:pt idx="2">
                  <c:v>23.98</c:v>
                </c:pt>
                <c:pt idx="3">
                  <c:v>32.49</c:v>
                </c:pt>
                <c:pt idx="4">
                  <c:v>18.66</c:v>
                </c:pt>
                <c:pt idx="5">
                  <c:v>0.08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F04-8D71-6B3C961B3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41168"/>
        <c:axId val="372939992"/>
      </c:barChart>
      <c:catAx>
        <c:axId val="3729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39992"/>
        <c:crosses val="autoZero"/>
        <c:auto val="1"/>
        <c:lblAlgn val="ctr"/>
        <c:lblOffset val="100"/>
        <c:noMultiLvlLbl val="0"/>
      </c:catAx>
      <c:valAx>
        <c:axId val="372939992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baae3a3-76dd-4306-91b3-a71c7675df36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environment'!$C$209</c:f>
              <c:strCache>
                <c:ptCount val="1"/>
                <c:pt idx="0">
                  <c:v>Personal 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environment'!$C$210:$C$217</c:f>
              <c:numCache>
                <c:formatCode>0.0</c:formatCode>
                <c:ptCount val="8"/>
                <c:pt idx="0">
                  <c:v>20.83</c:v>
                </c:pt>
                <c:pt idx="1">
                  <c:v>21.26</c:v>
                </c:pt>
                <c:pt idx="2">
                  <c:v>22</c:v>
                </c:pt>
                <c:pt idx="3">
                  <c:v>21.04</c:v>
                </c:pt>
                <c:pt idx="4">
                  <c:v>14.29</c:v>
                </c:pt>
                <c:pt idx="5">
                  <c:v>20.85</c:v>
                </c:pt>
                <c:pt idx="6">
                  <c:v>20.69</c:v>
                </c:pt>
                <c:pt idx="7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C-485E-BF95-CBBC8A94E2E3}"/>
            </c:ext>
          </c:extLst>
        </c:ser>
        <c:ser>
          <c:idx val="1"/>
          <c:order val="1"/>
          <c:tx>
            <c:strRef>
              <c:f>'Business environment'!$D$209</c:f>
              <c:strCache>
                <c:ptCount val="1"/>
                <c:pt idx="0">
                  <c:v>Parent Company in Rwanda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environment'!$D$210:$D$217</c:f>
              <c:numCache>
                <c:formatCode>0.0</c:formatCode>
                <c:ptCount val="8"/>
                <c:pt idx="0">
                  <c:v>12.5</c:v>
                </c:pt>
                <c:pt idx="1">
                  <c:v>12.08</c:v>
                </c:pt>
                <c:pt idx="2">
                  <c:v>11.3</c:v>
                </c:pt>
                <c:pt idx="3">
                  <c:v>12.19</c:v>
                </c:pt>
                <c:pt idx="4">
                  <c:v>14.29</c:v>
                </c:pt>
                <c:pt idx="5">
                  <c:v>12.7</c:v>
                </c:pt>
                <c:pt idx="6">
                  <c:v>12.07</c:v>
                </c:pt>
                <c:pt idx="7">
                  <c:v>13.13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C-485E-BF95-CBBC8A94E2E3}"/>
            </c:ext>
          </c:extLst>
        </c:ser>
        <c:ser>
          <c:idx val="2"/>
          <c:order val="2"/>
          <c:tx>
            <c:strRef>
              <c:f>'Business environment'!$E$209</c:f>
              <c:strCache>
                <c:ptCount val="1"/>
                <c:pt idx="0">
                  <c:v>Loans from Rwanda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environment'!$E$210:$E$217</c:f>
              <c:numCache>
                <c:formatCode>0.0</c:formatCode>
                <c:ptCount val="8"/>
                <c:pt idx="0">
                  <c:v>18.75</c:v>
                </c:pt>
                <c:pt idx="1">
                  <c:v>17.86</c:v>
                </c:pt>
                <c:pt idx="2">
                  <c:v>21.88</c:v>
                </c:pt>
                <c:pt idx="3">
                  <c:v>16.329999999999998</c:v>
                </c:pt>
                <c:pt idx="4">
                  <c:v>14.29</c:v>
                </c:pt>
                <c:pt idx="5">
                  <c:v>14.66</c:v>
                </c:pt>
                <c:pt idx="6">
                  <c:v>12.07</c:v>
                </c:pt>
                <c:pt idx="7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C-485E-BF95-CBBC8A94E2E3}"/>
            </c:ext>
          </c:extLst>
        </c:ser>
        <c:ser>
          <c:idx val="3"/>
          <c:order val="3"/>
          <c:tx>
            <c:strRef>
              <c:f>'Business environment'!$F$209</c:f>
              <c:strCache>
                <c:ptCount val="1"/>
                <c:pt idx="0">
                  <c:v>Loans from outside Rwanda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environment'!$F$210:$F$217</c:f>
              <c:numCache>
                <c:formatCode>0.0</c:formatCode>
                <c:ptCount val="8"/>
                <c:pt idx="0">
                  <c:v>12.5</c:v>
                </c:pt>
                <c:pt idx="1">
                  <c:v>12.83</c:v>
                </c:pt>
                <c:pt idx="2">
                  <c:v>11.3</c:v>
                </c:pt>
                <c:pt idx="3">
                  <c:v>12.23</c:v>
                </c:pt>
                <c:pt idx="4">
                  <c:v>14.29</c:v>
                </c:pt>
                <c:pt idx="5">
                  <c:v>12.7</c:v>
                </c:pt>
                <c:pt idx="6">
                  <c:v>12.07</c:v>
                </c:pt>
                <c:pt idx="7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C-485E-BF95-CBBC8A94E2E3}"/>
            </c:ext>
          </c:extLst>
        </c:ser>
        <c:ser>
          <c:idx val="4"/>
          <c:order val="4"/>
          <c:tx>
            <c:strRef>
              <c:f>'Business environment'!$G$209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environment'!$G$210:$G$217</c:f>
              <c:numCache>
                <c:formatCode>0.0</c:formatCode>
                <c:ptCount val="8"/>
                <c:pt idx="0">
                  <c:v>12.5</c:v>
                </c:pt>
                <c:pt idx="1">
                  <c:v>11.82</c:v>
                </c:pt>
                <c:pt idx="2">
                  <c:v>11.18</c:v>
                </c:pt>
                <c:pt idx="3">
                  <c:v>13.51</c:v>
                </c:pt>
                <c:pt idx="4">
                  <c:v>14.29</c:v>
                </c:pt>
                <c:pt idx="5">
                  <c:v>12.7</c:v>
                </c:pt>
                <c:pt idx="6">
                  <c:v>15.52</c:v>
                </c:pt>
                <c:pt idx="7">
                  <c:v>13.08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C-485E-BF95-CBBC8A94E2E3}"/>
            </c:ext>
          </c:extLst>
        </c:ser>
        <c:ser>
          <c:idx val="5"/>
          <c:order val="5"/>
          <c:tx>
            <c:strRef>
              <c:f>'Business environment'!$H$209</c:f>
              <c:strCache>
                <c:ptCount val="1"/>
                <c:pt idx="0">
                  <c:v>NGOs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environment'!$H$210:$H$217</c:f>
              <c:numCache>
                <c:formatCode>0.0</c:formatCode>
                <c:ptCount val="8"/>
                <c:pt idx="0">
                  <c:v>12.5</c:v>
                </c:pt>
                <c:pt idx="1">
                  <c:v>12.08</c:v>
                </c:pt>
                <c:pt idx="2">
                  <c:v>11.18</c:v>
                </c:pt>
                <c:pt idx="3">
                  <c:v>12.58</c:v>
                </c:pt>
                <c:pt idx="4">
                  <c:v>14.29</c:v>
                </c:pt>
                <c:pt idx="5">
                  <c:v>12.7</c:v>
                </c:pt>
                <c:pt idx="6">
                  <c:v>12.07</c:v>
                </c:pt>
                <c:pt idx="7">
                  <c:v>13.08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2C-485E-BF95-CBBC8A94E2E3}"/>
            </c:ext>
          </c:extLst>
        </c:ser>
        <c:ser>
          <c:idx val="6"/>
          <c:order val="6"/>
          <c:tx>
            <c:strRef>
              <c:f>'Business environment'!$I$209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environment'!$A$210:$B$217</c:f>
              <c:multiLvlStrCache>
                <c:ptCount val="8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Services</c:v>
                  </c:pt>
                  <c:pt idx="4">
                    <c:v>Mining and Quarrying</c:v>
                  </c:pt>
                  <c:pt idx="5">
                    <c:v>Manufacturing</c:v>
                  </c:pt>
                  <c:pt idx="6">
                    <c:v>Utilities</c:v>
                  </c:pt>
                  <c:pt idx="7">
                    <c:v>Services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environment'!$I$210:$I$217</c:f>
              <c:numCache>
                <c:formatCode>0.0</c:formatCode>
                <c:ptCount val="8"/>
                <c:pt idx="0">
                  <c:v>10.42</c:v>
                </c:pt>
                <c:pt idx="1">
                  <c:v>12.08</c:v>
                </c:pt>
                <c:pt idx="2">
                  <c:v>11.18</c:v>
                </c:pt>
                <c:pt idx="3">
                  <c:v>12.12</c:v>
                </c:pt>
                <c:pt idx="4">
                  <c:v>14.29</c:v>
                </c:pt>
                <c:pt idx="5">
                  <c:v>13.68</c:v>
                </c:pt>
                <c:pt idx="6">
                  <c:v>15.52</c:v>
                </c:pt>
                <c:pt idx="7">
                  <c:v>13.61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2C-485E-BF95-CBBC8A94E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45480"/>
        <c:axId val="372943520"/>
      </c:barChart>
      <c:catAx>
        <c:axId val="37294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3520"/>
        <c:crosses val="autoZero"/>
        <c:auto val="1"/>
        <c:lblAlgn val="ctr"/>
        <c:lblOffset val="100"/>
        <c:noMultiLvlLbl val="0"/>
      </c:catAx>
      <c:valAx>
        <c:axId val="3729435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94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c9279b8-350d-48bc-9fa7-0b07aebb367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environment'!$C$224</c:f>
              <c:strCache>
                <c:ptCount val="1"/>
                <c:pt idx="0">
                  <c:v>Personal 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environment'!$C$225:$C$231</c:f>
              <c:numCache>
                <c:formatCode>0.0</c:formatCode>
                <c:ptCount val="7"/>
                <c:pt idx="0">
                  <c:v>22.14</c:v>
                </c:pt>
                <c:pt idx="1">
                  <c:v>21.7</c:v>
                </c:pt>
                <c:pt idx="2">
                  <c:v>19.79</c:v>
                </c:pt>
                <c:pt idx="3">
                  <c:v>20.63</c:v>
                </c:pt>
                <c:pt idx="4">
                  <c:v>19.25</c:v>
                </c:pt>
                <c:pt idx="5">
                  <c:v>19.91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D-4C7C-B9B8-B8E68D190D81}"/>
            </c:ext>
          </c:extLst>
        </c:ser>
        <c:ser>
          <c:idx val="1"/>
          <c:order val="1"/>
          <c:tx>
            <c:strRef>
              <c:f>'Business environment'!$D$224</c:f>
              <c:strCache>
                <c:ptCount val="1"/>
                <c:pt idx="0">
                  <c:v>Parent Company in Rwanda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environment'!$D$225:$D$231</c:f>
              <c:numCache>
                <c:formatCode>0.0</c:formatCode>
                <c:ptCount val="7"/>
                <c:pt idx="0">
                  <c:v>12.04</c:v>
                </c:pt>
                <c:pt idx="1">
                  <c:v>11.99</c:v>
                </c:pt>
                <c:pt idx="2">
                  <c:v>12.35</c:v>
                </c:pt>
                <c:pt idx="3">
                  <c:v>12.5</c:v>
                </c:pt>
                <c:pt idx="4">
                  <c:v>13.12</c:v>
                </c:pt>
                <c:pt idx="5">
                  <c:v>12.91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D-4C7C-B9B8-B8E68D190D81}"/>
            </c:ext>
          </c:extLst>
        </c:ser>
        <c:ser>
          <c:idx val="2"/>
          <c:order val="2"/>
          <c:tx>
            <c:strRef>
              <c:f>'Business environment'!$E$224</c:f>
              <c:strCache>
                <c:ptCount val="1"/>
                <c:pt idx="0">
                  <c:v>Loans from Rwanda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environment'!$E$225:$E$231</c:f>
              <c:numCache>
                <c:formatCode>0.0</c:formatCode>
                <c:ptCount val="7"/>
                <c:pt idx="0">
                  <c:v>17.11</c:v>
                </c:pt>
                <c:pt idx="1">
                  <c:v>16.16</c:v>
                </c:pt>
                <c:pt idx="2">
                  <c:v>16.32</c:v>
                </c:pt>
                <c:pt idx="3">
                  <c:v>17.399999999999999</c:v>
                </c:pt>
                <c:pt idx="4">
                  <c:v>14.75</c:v>
                </c:pt>
                <c:pt idx="5">
                  <c:v>15.16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D-4C7C-B9B8-B8E68D190D81}"/>
            </c:ext>
          </c:extLst>
        </c:ser>
        <c:ser>
          <c:idx val="3"/>
          <c:order val="3"/>
          <c:tx>
            <c:strRef>
              <c:f>'Business environment'!$F$224</c:f>
              <c:strCache>
                <c:ptCount val="1"/>
                <c:pt idx="0">
                  <c:v>Loans from outside Rwanda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environment'!$F$225:$F$231</c:f>
              <c:numCache>
                <c:formatCode>0.0</c:formatCode>
                <c:ptCount val="7"/>
                <c:pt idx="0">
                  <c:v>12.21</c:v>
                </c:pt>
                <c:pt idx="1">
                  <c:v>12.2</c:v>
                </c:pt>
                <c:pt idx="2">
                  <c:v>12.37</c:v>
                </c:pt>
                <c:pt idx="3">
                  <c:v>12.25</c:v>
                </c:pt>
                <c:pt idx="4">
                  <c:v>13.08</c:v>
                </c:pt>
                <c:pt idx="5">
                  <c:v>12.91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3D-4C7C-B9B8-B8E68D190D81}"/>
            </c:ext>
          </c:extLst>
        </c:ser>
        <c:ser>
          <c:idx val="4"/>
          <c:order val="4"/>
          <c:tx>
            <c:strRef>
              <c:f>'Business environment'!$G$224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environment'!$G$225:$G$231</c:f>
              <c:numCache>
                <c:formatCode>0.0</c:formatCode>
                <c:ptCount val="7"/>
                <c:pt idx="0">
                  <c:v>12.04</c:v>
                </c:pt>
                <c:pt idx="1">
                  <c:v>13.33</c:v>
                </c:pt>
                <c:pt idx="2">
                  <c:v>14.44</c:v>
                </c:pt>
                <c:pt idx="3">
                  <c:v>12.64</c:v>
                </c:pt>
                <c:pt idx="4">
                  <c:v>13.08</c:v>
                </c:pt>
                <c:pt idx="5">
                  <c:v>12.91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D-4C7C-B9B8-B8E68D190D81}"/>
            </c:ext>
          </c:extLst>
        </c:ser>
        <c:ser>
          <c:idx val="5"/>
          <c:order val="5"/>
          <c:tx>
            <c:strRef>
              <c:f>'Business environment'!$H$224</c:f>
              <c:strCache>
                <c:ptCount val="1"/>
                <c:pt idx="0">
                  <c:v>NGOs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environment'!$H$225:$H$231</c:f>
              <c:numCache>
                <c:formatCode>0.0</c:formatCode>
                <c:ptCount val="7"/>
                <c:pt idx="0">
                  <c:v>12.25</c:v>
                </c:pt>
                <c:pt idx="1">
                  <c:v>12.62</c:v>
                </c:pt>
                <c:pt idx="2">
                  <c:v>12.53</c:v>
                </c:pt>
                <c:pt idx="3">
                  <c:v>12.5</c:v>
                </c:pt>
                <c:pt idx="4">
                  <c:v>13.07</c:v>
                </c:pt>
                <c:pt idx="5">
                  <c:v>12.91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3D-4C7C-B9B8-B8E68D190D81}"/>
            </c:ext>
          </c:extLst>
        </c:ser>
        <c:ser>
          <c:idx val="6"/>
          <c:order val="6"/>
          <c:tx>
            <c:strRef>
              <c:f>'Business environment'!$I$224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environment'!$A$225:$B$231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environment'!$I$225:$I$231</c:f>
              <c:numCache>
                <c:formatCode>0.0</c:formatCode>
                <c:ptCount val="7"/>
                <c:pt idx="0">
                  <c:v>12.21</c:v>
                </c:pt>
                <c:pt idx="1">
                  <c:v>12</c:v>
                </c:pt>
                <c:pt idx="2">
                  <c:v>12.21</c:v>
                </c:pt>
                <c:pt idx="3">
                  <c:v>12.08</c:v>
                </c:pt>
                <c:pt idx="4">
                  <c:v>13.64</c:v>
                </c:pt>
                <c:pt idx="5">
                  <c:v>13.29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3D-4C7C-B9B8-B8E68D19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890504"/>
        <c:axId val="452890896"/>
      </c:barChart>
      <c:catAx>
        <c:axId val="45289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90896"/>
        <c:crosses val="autoZero"/>
        <c:auto val="1"/>
        <c:lblAlgn val="ctr"/>
        <c:lblOffset val="100"/>
        <c:noMultiLvlLbl val="0"/>
      </c:catAx>
      <c:valAx>
        <c:axId val="4528908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9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c26eeb5-43f8-4e7d-b6de-8dd6abe76bd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08398950131199"/>
          <c:y val="5.2868309939518403E-2"/>
          <c:w val="0.43504255149924398"/>
          <c:h val="0.78023935866712302"/>
        </c:manualLayout>
      </c:layout>
      <c:radarChart>
        <c:radarStyle val="marker"/>
        <c:varyColors val="0"/>
        <c:ser>
          <c:idx val="0"/>
          <c:order val="0"/>
          <c:tx>
            <c:strRef>
              <c:f>'Business environment'!$A$244</c:f>
              <c:strCache>
                <c:ptCount val="1"/>
                <c:pt idx="0">
                  <c:v>Insufficient collateral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environment'!$B$244:$I$244</c:f>
              <c:numCache>
                <c:formatCode>0.0</c:formatCode>
                <c:ptCount val="8"/>
                <c:pt idx="0">
                  <c:v>19.13</c:v>
                </c:pt>
                <c:pt idx="1">
                  <c:v>8.18</c:v>
                </c:pt>
                <c:pt idx="2">
                  <c:v>7.32</c:v>
                </c:pt>
                <c:pt idx="3">
                  <c:v>19.03</c:v>
                </c:pt>
                <c:pt idx="4">
                  <c:v>17.5</c:v>
                </c:pt>
                <c:pt idx="5">
                  <c:v>7.27</c:v>
                </c:pt>
                <c:pt idx="6">
                  <c:v>12.56</c:v>
                </c:pt>
                <c:pt idx="7">
                  <c:v>9.0299999999999994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9-4921-B236-903C87B45418}"/>
            </c:ext>
          </c:extLst>
        </c:ser>
        <c:ser>
          <c:idx val="1"/>
          <c:order val="1"/>
          <c:tx>
            <c:strRef>
              <c:f>'Business environment'!$A$245</c:f>
              <c:strCache>
                <c:ptCount val="1"/>
                <c:pt idx="0">
                  <c:v>High interest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environment'!$B$245:$I$245</c:f>
              <c:numCache>
                <c:formatCode>0.0</c:formatCode>
                <c:ptCount val="8"/>
                <c:pt idx="0">
                  <c:v>12.8</c:v>
                </c:pt>
                <c:pt idx="1">
                  <c:v>12.75</c:v>
                </c:pt>
                <c:pt idx="2">
                  <c:v>14.04</c:v>
                </c:pt>
                <c:pt idx="3">
                  <c:v>11.33</c:v>
                </c:pt>
                <c:pt idx="4">
                  <c:v>14.65</c:v>
                </c:pt>
                <c:pt idx="5">
                  <c:v>13.63</c:v>
                </c:pt>
                <c:pt idx="6">
                  <c:v>10.210000000000001</c:v>
                </c:pt>
                <c:pt idx="7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9-4921-B236-903C87B45418}"/>
            </c:ext>
          </c:extLst>
        </c:ser>
        <c:ser>
          <c:idx val="2"/>
          <c:order val="2"/>
          <c:tx>
            <c:strRef>
              <c:f>'Business environment'!$A$246</c:f>
              <c:strCache>
                <c:ptCount val="1"/>
                <c:pt idx="0">
                  <c:v>Did not apply because of possible rejection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environment'!$B$246:$I$246</c:f>
              <c:numCache>
                <c:formatCode>0.0</c:formatCode>
                <c:ptCount val="8"/>
                <c:pt idx="0">
                  <c:v>10.97</c:v>
                </c:pt>
                <c:pt idx="1">
                  <c:v>14.59</c:v>
                </c:pt>
                <c:pt idx="2">
                  <c:v>11.91</c:v>
                </c:pt>
                <c:pt idx="3">
                  <c:v>15.57</c:v>
                </c:pt>
                <c:pt idx="4">
                  <c:v>14.63</c:v>
                </c:pt>
                <c:pt idx="5">
                  <c:v>10.97</c:v>
                </c:pt>
                <c:pt idx="6">
                  <c:v>10.4</c:v>
                </c:pt>
                <c:pt idx="7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9-4921-B236-903C87B45418}"/>
            </c:ext>
          </c:extLst>
        </c:ser>
        <c:ser>
          <c:idx val="3"/>
          <c:order val="3"/>
          <c:tx>
            <c:strRef>
              <c:f>'Business environment'!$A$247</c:f>
              <c:strCache>
                <c:ptCount val="1"/>
                <c:pt idx="0">
                  <c:v>No bank loans are available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environment'!$B$247:$I$247</c:f>
              <c:numCache>
                <c:formatCode>0.0</c:formatCode>
                <c:ptCount val="8"/>
                <c:pt idx="0">
                  <c:v>7.38</c:v>
                </c:pt>
                <c:pt idx="1">
                  <c:v>9.9499999999999993</c:v>
                </c:pt>
                <c:pt idx="2">
                  <c:v>17.36</c:v>
                </c:pt>
                <c:pt idx="3">
                  <c:v>8.91</c:v>
                </c:pt>
                <c:pt idx="4">
                  <c:v>14.49</c:v>
                </c:pt>
                <c:pt idx="5">
                  <c:v>17.47</c:v>
                </c:pt>
                <c:pt idx="6">
                  <c:v>12.55</c:v>
                </c:pt>
                <c:pt idx="7">
                  <c:v>11.88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19-4921-B236-903C87B45418}"/>
            </c:ext>
          </c:extLst>
        </c:ser>
        <c:ser>
          <c:idx val="4"/>
          <c:order val="4"/>
          <c:tx>
            <c:strRef>
              <c:f>'Business environment'!$A$248</c:f>
              <c:strCache>
                <c:ptCount val="1"/>
                <c:pt idx="0">
                  <c:v>Do not need this financing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environment'!$B$248:$I$248</c:f>
              <c:numCache>
                <c:formatCode>0.0</c:formatCode>
                <c:ptCount val="8"/>
                <c:pt idx="0">
                  <c:v>11.3</c:v>
                </c:pt>
                <c:pt idx="1">
                  <c:v>13.32</c:v>
                </c:pt>
                <c:pt idx="2">
                  <c:v>13.3</c:v>
                </c:pt>
                <c:pt idx="3">
                  <c:v>11.29</c:v>
                </c:pt>
                <c:pt idx="4">
                  <c:v>11.51</c:v>
                </c:pt>
                <c:pt idx="5">
                  <c:v>13.45</c:v>
                </c:pt>
                <c:pt idx="6">
                  <c:v>12.54</c:v>
                </c:pt>
                <c:pt idx="7">
                  <c:v>13.29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19-4921-B236-903C87B45418}"/>
            </c:ext>
          </c:extLst>
        </c:ser>
        <c:ser>
          <c:idx val="5"/>
          <c:order val="5"/>
          <c:tx>
            <c:strRef>
              <c:f>'Business environment'!$A$249</c:f>
              <c:strCache>
                <c:ptCount val="1"/>
                <c:pt idx="0">
                  <c:v>Too much paperwork involved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environment'!$B$249:$I$249</c:f>
              <c:numCache>
                <c:formatCode>0.0</c:formatCode>
                <c:ptCount val="8"/>
                <c:pt idx="0">
                  <c:v>8.99</c:v>
                </c:pt>
                <c:pt idx="1">
                  <c:v>11.77</c:v>
                </c:pt>
                <c:pt idx="2">
                  <c:v>22.41</c:v>
                </c:pt>
                <c:pt idx="3">
                  <c:v>11.77</c:v>
                </c:pt>
                <c:pt idx="4">
                  <c:v>11.77</c:v>
                </c:pt>
                <c:pt idx="5">
                  <c:v>9.74</c:v>
                </c:pt>
                <c:pt idx="6">
                  <c:v>11.77</c:v>
                </c:pt>
                <c:pt idx="7">
                  <c:v>11.77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19-4921-B236-903C87B45418}"/>
            </c:ext>
          </c:extLst>
        </c:ser>
        <c:ser>
          <c:idx val="6"/>
          <c:order val="6"/>
          <c:tx>
            <c:strRef>
              <c:f>'Business environment'!$A$250</c:f>
              <c:strCache>
                <c:ptCount val="1"/>
                <c:pt idx="0">
                  <c:v>Did not apply because of sufficient internal funds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'Business environment'!$B$243:$I$243</c:f>
              <c:strCache>
                <c:ptCount val="8"/>
                <c:pt idx="0">
                  <c:v>Bank overdraft</c:v>
                </c:pt>
                <c:pt idx="1">
                  <c:v>Credit card</c:v>
                </c:pt>
                <c:pt idx="2">
                  <c:v>Subsidized bank loan</c:v>
                </c:pt>
                <c:pt idx="3">
                  <c:v>Short term bank loan</c:v>
                </c:pt>
                <c:pt idx="4">
                  <c:v>Long term bank loan</c:v>
                </c:pt>
                <c:pt idx="5">
                  <c:v>Microfinance loan</c:v>
                </c:pt>
                <c:pt idx="6">
                  <c:v>Trade credit</c:v>
                </c:pt>
                <c:pt idx="7">
                  <c:v>Hire-purchase agreements (leasing)</c:v>
                </c:pt>
              </c:strCache>
            </c:strRef>
          </c:cat>
          <c:val>
            <c:numRef>
              <c:f>'Business environment'!$B$250:$I$250</c:f>
              <c:numCache>
                <c:formatCode>0.0</c:formatCode>
                <c:ptCount val="8"/>
                <c:pt idx="0">
                  <c:v>11.58</c:v>
                </c:pt>
                <c:pt idx="1">
                  <c:v>13.12</c:v>
                </c:pt>
                <c:pt idx="2">
                  <c:v>13.29</c:v>
                </c:pt>
                <c:pt idx="3">
                  <c:v>11.98</c:v>
                </c:pt>
                <c:pt idx="4">
                  <c:v>11.66</c:v>
                </c:pt>
                <c:pt idx="5">
                  <c:v>13.14</c:v>
                </c:pt>
                <c:pt idx="6">
                  <c:v>13.2</c:v>
                </c:pt>
                <c:pt idx="7">
                  <c:v>12.04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9-4921-B236-903C87B4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513816"/>
        <c:axId val="453515776"/>
      </c:radarChart>
      <c:catAx>
        <c:axId val="45351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515776"/>
        <c:crosses val="autoZero"/>
        <c:auto val="1"/>
        <c:lblAlgn val="ctr"/>
        <c:lblOffset val="100"/>
        <c:noMultiLvlLbl val="0"/>
      </c:catAx>
      <c:valAx>
        <c:axId val="4535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51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19032848166704"/>
          <c:y val="6.1301209631404799E-2"/>
          <c:w val="0.19868845939712099"/>
          <c:h val="0.837868309939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5ffc4a9-9f79-4577-a448-bfba50f12de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environment'!$B$265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environment'!$A$266:$A$269</c:f>
              <c:strCache>
                <c:ptCount val="4"/>
                <c:pt idx="0">
                  <c:v>Short and medium term bank loan</c:v>
                </c:pt>
                <c:pt idx="1">
                  <c:v>Long term bank loan</c:v>
                </c:pt>
                <c:pt idx="2">
                  <c:v>Credit line or card or overdraft</c:v>
                </c:pt>
                <c:pt idx="3">
                  <c:v>Trade credit</c:v>
                </c:pt>
              </c:strCache>
            </c:strRef>
          </c:cat>
          <c:val>
            <c:numRef>
              <c:f>'Business environment'!$B$266:$B$269</c:f>
              <c:numCache>
                <c:formatCode>0.0</c:formatCode>
                <c:ptCount val="4"/>
                <c:pt idx="0">
                  <c:v>81.75</c:v>
                </c:pt>
                <c:pt idx="1">
                  <c:v>14.87</c:v>
                </c:pt>
                <c:pt idx="2">
                  <c:v>2.13</c:v>
                </c:pt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4-451D-9F7D-098F0AA579A7}"/>
            </c:ext>
          </c:extLst>
        </c:ser>
        <c:ser>
          <c:idx val="1"/>
          <c:order val="1"/>
          <c:tx>
            <c:strRef>
              <c:f>'Business environment'!$C$265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environment'!$A$266:$A$269</c:f>
              <c:strCache>
                <c:ptCount val="4"/>
                <c:pt idx="0">
                  <c:v>Short and medium term bank loan</c:v>
                </c:pt>
                <c:pt idx="1">
                  <c:v>Long term bank loan</c:v>
                </c:pt>
                <c:pt idx="2">
                  <c:v>Credit line or card or overdraft</c:v>
                </c:pt>
                <c:pt idx="3">
                  <c:v>Trade credit</c:v>
                </c:pt>
              </c:strCache>
            </c:strRef>
          </c:cat>
          <c:val>
            <c:numRef>
              <c:f>'Business environment'!$C$266:$C$269</c:f>
              <c:numCache>
                <c:formatCode>0.0</c:formatCode>
                <c:ptCount val="4"/>
                <c:pt idx="0">
                  <c:v>98.72</c:v>
                </c:pt>
                <c:pt idx="1">
                  <c:v>0.26</c:v>
                </c:pt>
                <c:pt idx="2">
                  <c:v>0.25</c:v>
                </c:pt>
                <c:pt idx="3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4-451D-9F7D-098F0AA57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005120"/>
        <c:axId val="598003552"/>
      </c:barChart>
      <c:catAx>
        <c:axId val="5980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003552"/>
        <c:crosses val="autoZero"/>
        <c:auto val="1"/>
        <c:lblAlgn val="ctr"/>
        <c:lblOffset val="100"/>
        <c:noMultiLvlLbl val="0"/>
      </c:catAx>
      <c:valAx>
        <c:axId val="598003552"/>
        <c:scaling>
          <c:orientation val="minMax"/>
          <c:max val="100"/>
        </c:scaling>
        <c:delete val="1"/>
        <c:axPos val="l"/>
        <c:numFmt formatCode="0.0" sourceLinked="1"/>
        <c:majorTickMark val="none"/>
        <c:minorTickMark val="none"/>
        <c:tickLblPos val="nextTo"/>
        <c:crossAx val="59800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aa7fe8a-e74d-44c6-a19d-d98af022349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environment'!$C$310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environment'!$A$311:$B$317</c:f>
              <c:multiLvlStrCache>
                <c:ptCount val="7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</c:lvl>
                <c:lvl>
                  <c:pt idx="0">
                    <c:v>Subsector</c:v>
                  </c:pt>
                  <c:pt idx="3">
                    <c:v>Size</c:v>
                  </c:pt>
                </c:lvl>
              </c:multiLvlStrCache>
            </c:multiLvlStrRef>
          </c:cat>
          <c:val>
            <c:numRef>
              <c:f>'Business environment'!$C$311:$C$317</c:f>
              <c:numCache>
                <c:formatCode>0.0</c:formatCode>
                <c:ptCount val="7"/>
                <c:pt idx="0">
                  <c:v>9.09</c:v>
                </c:pt>
                <c:pt idx="1">
                  <c:v>50.88</c:v>
                </c:pt>
                <c:pt idx="2">
                  <c:v>49.18</c:v>
                </c:pt>
                <c:pt idx="3">
                  <c:v>50</c:v>
                </c:pt>
                <c:pt idx="4">
                  <c:v>53.84</c:v>
                </c:pt>
                <c:pt idx="5">
                  <c:v>55.29</c:v>
                </c:pt>
                <c:pt idx="6">
                  <c:v>38.869999999999997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5-47FD-A266-2B1666E14224}"/>
            </c:ext>
          </c:extLst>
        </c:ser>
        <c:ser>
          <c:idx val="1"/>
          <c:order val="1"/>
          <c:tx>
            <c:strRef>
              <c:f>'Business environment'!$D$310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environment'!$A$311:$B$317</c:f>
              <c:multiLvlStrCache>
                <c:ptCount val="7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Micro 1-3</c:v>
                  </c:pt>
                  <c:pt idx="4">
                    <c:v>Small 4-30</c:v>
                  </c:pt>
                  <c:pt idx="5">
                    <c:v>Medium 31-100</c:v>
                  </c:pt>
                  <c:pt idx="6">
                    <c:v>Big 100 +</c:v>
                  </c:pt>
                </c:lvl>
                <c:lvl>
                  <c:pt idx="0">
                    <c:v>Subsector</c:v>
                  </c:pt>
                  <c:pt idx="3">
                    <c:v>Size</c:v>
                  </c:pt>
                </c:lvl>
              </c:multiLvlStrCache>
            </c:multiLvlStrRef>
          </c:cat>
          <c:val>
            <c:numRef>
              <c:f>'Business environment'!$D$311:$D$317</c:f>
              <c:numCache>
                <c:formatCode>#,##0.0</c:formatCode>
                <c:ptCount val="7"/>
                <c:pt idx="1">
                  <c:v>32.82</c:v>
                </c:pt>
                <c:pt idx="3">
                  <c:v>29.71</c:v>
                </c:pt>
                <c:pt idx="4">
                  <c:v>49.98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5-47FD-A266-2B1666E1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171936"/>
        <c:axId val="556170760"/>
      </c:barChart>
      <c:catAx>
        <c:axId val="5561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170760"/>
        <c:crosses val="autoZero"/>
        <c:auto val="1"/>
        <c:lblAlgn val="ctr"/>
        <c:lblOffset val="100"/>
        <c:noMultiLvlLbl val="0"/>
      </c:catAx>
      <c:valAx>
        <c:axId val="5561707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1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dfa7b71-bd84-4052-9196-2cef8abbbad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environment'!$B$329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environment'!$A$330:$A$339</c:f>
              <c:strCache>
                <c:ptCount val="10"/>
                <c:pt idx="0">
                  <c:v>Lack of skilled workers</c:v>
                </c:pt>
                <c:pt idx="1">
                  <c:v>Unreliable supply of power</c:v>
                </c:pt>
                <c:pt idx="2">
                  <c:v>Old equipment</c:v>
                </c:pt>
                <c:pt idx="3">
                  <c:v>Other reasons</c:v>
                </c:pt>
                <c:pt idx="4">
                  <c:v>Bottleneck in the produciton line</c:v>
                </c:pt>
                <c:pt idx="5">
                  <c:v>Lack of working capital</c:v>
                </c:pt>
                <c:pt idx="6">
                  <c:v>Labor market regulations</c:v>
                </c:pt>
                <c:pt idx="7">
                  <c:v>Lack of necessary specilaized technology/machinery &amp; spare parts</c:v>
                </c:pt>
                <c:pt idx="8">
                  <c:v>Unreliable supply of inputs</c:v>
                </c:pt>
                <c:pt idx="9">
                  <c:v>Low Demand</c:v>
                </c:pt>
              </c:strCache>
            </c:strRef>
          </c:cat>
          <c:val>
            <c:numRef>
              <c:f>'Business environment'!$B$330:$B$339</c:f>
              <c:numCache>
                <c:formatCode>0.0</c:formatCode>
                <c:ptCount val="10"/>
                <c:pt idx="0">
                  <c:v>4.5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11.6</c:v>
                </c:pt>
                <c:pt idx="6">
                  <c:v>12.5</c:v>
                </c:pt>
                <c:pt idx="7">
                  <c:v>16.899999999999999</c:v>
                </c:pt>
                <c:pt idx="8">
                  <c:v>33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D-4F65-AD3C-BF3D24D9B8E2}"/>
            </c:ext>
          </c:extLst>
        </c:ser>
        <c:ser>
          <c:idx val="1"/>
          <c:order val="1"/>
          <c:tx>
            <c:strRef>
              <c:f>'Business environment'!$C$329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environment'!$A$330:$A$339</c:f>
              <c:strCache>
                <c:ptCount val="10"/>
                <c:pt idx="0">
                  <c:v>Lack of skilled workers</c:v>
                </c:pt>
                <c:pt idx="1">
                  <c:v>Unreliable supply of power</c:v>
                </c:pt>
                <c:pt idx="2">
                  <c:v>Old equipment</c:v>
                </c:pt>
                <c:pt idx="3">
                  <c:v>Other reasons</c:v>
                </c:pt>
                <c:pt idx="4">
                  <c:v>Bottleneck in the produciton line</c:v>
                </c:pt>
                <c:pt idx="5">
                  <c:v>Lack of working capital</c:v>
                </c:pt>
                <c:pt idx="6">
                  <c:v>Labor market regulations</c:v>
                </c:pt>
                <c:pt idx="7">
                  <c:v>Lack of necessary specilaized technology/machinery &amp; spare parts</c:v>
                </c:pt>
                <c:pt idx="8">
                  <c:v>Unreliable supply of inputs</c:v>
                </c:pt>
                <c:pt idx="9">
                  <c:v>Low Demand</c:v>
                </c:pt>
              </c:strCache>
            </c:strRef>
          </c:cat>
          <c:val>
            <c:numRef>
              <c:f>'Business environment'!$C$330:$C$339</c:f>
              <c:numCache>
                <c:formatCode>0.0</c:formatCode>
                <c:ptCount val="10"/>
                <c:pt idx="0">
                  <c:v>4.7</c:v>
                </c:pt>
                <c:pt idx="1">
                  <c:v>9.3000000000000007</c:v>
                </c:pt>
                <c:pt idx="2">
                  <c:v>25.6</c:v>
                </c:pt>
                <c:pt idx="3">
                  <c:v>7</c:v>
                </c:pt>
                <c:pt idx="4">
                  <c:v>4.7</c:v>
                </c:pt>
                <c:pt idx="5">
                  <c:v>60.5</c:v>
                </c:pt>
                <c:pt idx="6">
                  <c:v>7</c:v>
                </c:pt>
                <c:pt idx="7">
                  <c:v>37.200000000000003</c:v>
                </c:pt>
                <c:pt idx="8">
                  <c:v>23.3</c:v>
                </c:pt>
                <c:pt idx="9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D-4F65-AD3C-BF3D24D9B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122112"/>
        <c:axId val="550128384"/>
      </c:barChart>
      <c:catAx>
        <c:axId val="55012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28384"/>
        <c:crosses val="autoZero"/>
        <c:auto val="1"/>
        <c:lblAlgn val="ctr"/>
        <c:lblOffset val="100"/>
        <c:noMultiLvlLbl val="0"/>
      </c:catAx>
      <c:valAx>
        <c:axId val="55012838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a89de23-ca3e-44cb-8a67-1aa1496f54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environment'!$C$354</c:f>
              <c:strCache>
                <c:ptCount val="1"/>
                <c:pt idx="0">
                  <c:v>Low Demand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environment'!$C$355:$C$360</c:f>
              <c:numCache>
                <c:formatCode>0.0</c:formatCode>
                <c:ptCount val="6"/>
                <c:pt idx="0">
                  <c:v>100</c:v>
                </c:pt>
                <c:pt idx="1">
                  <c:v>43.3</c:v>
                </c:pt>
                <c:pt idx="2">
                  <c:v>43</c:v>
                </c:pt>
                <c:pt idx="3">
                  <c:v>22.5</c:v>
                </c:pt>
                <c:pt idx="4">
                  <c:v>29.8</c:v>
                </c:pt>
                <c:pt idx="5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18D-AC91-8B2A14CBE46E}"/>
            </c:ext>
          </c:extLst>
        </c:ser>
        <c:ser>
          <c:idx val="1"/>
          <c:order val="1"/>
          <c:tx>
            <c:strRef>
              <c:f>'Business environment'!$D$354</c:f>
              <c:strCache>
                <c:ptCount val="1"/>
                <c:pt idx="0">
                  <c:v>Unreliable supply of power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environment'!$D$355:$D$360</c:f>
              <c:numCache>
                <c:formatCode>0.0</c:formatCode>
                <c:ptCount val="6"/>
                <c:pt idx="1">
                  <c:v>5.7</c:v>
                </c:pt>
                <c:pt idx="2">
                  <c:v>6.5</c:v>
                </c:pt>
                <c:pt idx="3">
                  <c:v>1.4</c:v>
                </c:pt>
                <c:pt idx="4">
                  <c:v>3.2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18D-AC91-8B2A14CBE46E}"/>
            </c:ext>
          </c:extLst>
        </c:ser>
        <c:ser>
          <c:idx val="2"/>
          <c:order val="2"/>
          <c:tx>
            <c:strRef>
              <c:f>'Business environment'!$E$354</c:f>
              <c:strCache>
                <c:ptCount val="1"/>
                <c:pt idx="0">
                  <c:v>Unreliable supply of inputs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environment'!$E$355:$E$360</c:f>
              <c:numCache>
                <c:formatCode>0.0</c:formatCode>
                <c:ptCount val="6"/>
                <c:pt idx="1">
                  <c:v>14.2</c:v>
                </c:pt>
                <c:pt idx="2">
                  <c:v>17.399999999999999</c:v>
                </c:pt>
                <c:pt idx="3">
                  <c:v>22.5</c:v>
                </c:pt>
                <c:pt idx="4">
                  <c:v>8.5</c:v>
                </c:pt>
                <c:pt idx="5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18D-AC91-8B2A14CBE46E}"/>
            </c:ext>
          </c:extLst>
        </c:ser>
        <c:ser>
          <c:idx val="3"/>
          <c:order val="3"/>
          <c:tx>
            <c:strRef>
              <c:f>'Business environment'!$F$354</c:f>
              <c:strCache>
                <c:ptCount val="1"/>
                <c:pt idx="0">
                  <c:v>Lack of skilled workers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environment'!$F$355:$F$360</c:f>
              <c:numCache>
                <c:formatCode>0.0</c:formatCode>
                <c:ptCount val="6"/>
                <c:pt idx="1">
                  <c:v>2.8</c:v>
                </c:pt>
                <c:pt idx="2">
                  <c:v>1.1000000000000001</c:v>
                </c:pt>
                <c:pt idx="3">
                  <c:v>4.2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18D-AC91-8B2A14CBE46E}"/>
            </c:ext>
          </c:extLst>
        </c:ser>
        <c:ser>
          <c:idx val="4"/>
          <c:order val="4"/>
          <c:tx>
            <c:strRef>
              <c:f>'Business environment'!$G$354</c:f>
              <c:strCache>
                <c:ptCount val="1"/>
                <c:pt idx="0">
                  <c:v>Bottleneck in the production 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environment'!$G$355:$G$360</c:f>
              <c:numCache>
                <c:formatCode>0.0</c:formatCode>
                <c:ptCount val="6"/>
                <c:pt idx="2">
                  <c:v>7</c:v>
                </c:pt>
                <c:pt idx="3">
                  <c:v>8.5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18D-AC91-8B2A14CBE46E}"/>
            </c:ext>
          </c:extLst>
        </c:ser>
        <c:ser>
          <c:idx val="5"/>
          <c:order val="5"/>
          <c:tx>
            <c:strRef>
              <c:f>'Business environment'!$H$354</c:f>
              <c:strCache>
                <c:ptCount val="1"/>
                <c:pt idx="0">
                  <c:v>Lack of working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environment'!$H$355:$H$360</c:f>
              <c:numCache>
                <c:formatCode>0.0</c:formatCode>
                <c:ptCount val="6"/>
                <c:pt idx="1">
                  <c:v>5.7</c:v>
                </c:pt>
                <c:pt idx="2">
                  <c:v>4.4000000000000004</c:v>
                </c:pt>
                <c:pt idx="3">
                  <c:v>9.9</c:v>
                </c:pt>
                <c:pt idx="4">
                  <c:v>23.4</c:v>
                </c:pt>
                <c:pt idx="5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18D-AC91-8B2A14CBE46E}"/>
            </c:ext>
          </c:extLst>
        </c:ser>
        <c:ser>
          <c:idx val="6"/>
          <c:order val="6"/>
          <c:tx>
            <c:strRef>
              <c:f>'Business environment'!$I$354</c:f>
              <c:strCache>
                <c:ptCount val="1"/>
                <c:pt idx="0">
                  <c:v>Labor market regulations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environment'!$I$355:$I$360</c:f>
              <c:numCache>
                <c:formatCode>0.0</c:formatCode>
                <c:ptCount val="6"/>
                <c:pt idx="1">
                  <c:v>11.3</c:v>
                </c:pt>
                <c:pt idx="2">
                  <c:v>4.4000000000000004</c:v>
                </c:pt>
                <c:pt idx="3">
                  <c:v>8.5</c:v>
                </c:pt>
                <c:pt idx="4">
                  <c:v>2.1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18D-AC91-8B2A14CBE46E}"/>
            </c:ext>
          </c:extLst>
        </c:ser>
        <c:ser>
          <c:idx val="7"/>
          <c:order val="7"/>
          <c:tx>
            <c:strRef>
              <c:f>'Business environment'!$J$354</c:f>
              <c:strCache>
                <c:ptCount val="1"/>
                <c:pt idx="0">
                  <c:v>Lack of necessary specilaized technology/machinery &amp; spare parts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environment'!$J$355:$J$360</c:f>
              <c:numCache>
                <c:formatCode>0.0</c:formatCode>
                <c:ptCount val="6"/>
                <c:pt idx="1">
                  <c:v>11.3</c:v>
                </c:pt>
                <c:pt idx="2">
                  <c:v>6.5</c:v>
                </c:pt>
                <c:pt idx="3">
                  <c:v>12.7</c:v>
                </c:pt>
                <c:pt idx="4">
                  <c:v>16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18D-AC91-8B2A14CBE46E}"/>
            </c:ext>
          </c:extLst>
        </c:ser>
        <c:ser>
          <c:idx val="8"/>
          <c:order val="8"/>
          <c:tx>
            <c:strRef>
              <c:f>'Business environment'!$K$354</c:f>
              <c:strCache>
                <c:ptCount val="1"/>
                <c:pt idx="0">
                  <c:v>Old equipment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environment'!$K$355:$K$360</c:f>
              <c:numCache>
                <c:formatCode>0.0</c:formatCode>
                <c:ptCount val="6"/>
                <c:pt idx="1">
                  <c:v>5.7</c:v>
                </c:pt>
                <c:pt idx="2">
                  <c:v>6.5</c:v>
                </c:pt>
                <c:pt idx="3">
                  <c:v>1.4</c:v>
                </c:pt>
                <c:pt idx="4">
                  <c:v>10.6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18D-AC91-8B2A14CBE46E}"/>
            </c:ext>
          </c:extLst>
        </c:ser>
        <c:ser>
          <c:idx val="9"/>
          <c:order val="9"/>
          <c:tx>
            <c:strRef>
              <c:f>'Business environment'!$L$354</c:f>
              <c:strCache>
                <c:ptCount val="1"/>
                <c:pt idx="0">
                  <c:v>Other reasons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environment'!$A$355:$B$360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environment'!$L$355:$L$360</c:f>
              <c:numCache>
                <c:formatCode>0.0</c:formatCode>
                <c:ptCount val="6"/>
                <c:pt idx="2">
                  <c:v>3.3</c:v>
                </c:pt>
                <c:pt idx="3">
                  <c:v>8.5</c:v>
                </c:pt>
                <c:pt idx="4">
                  <c:v>2.1</c:v>
                </c:pt>
                <c:pt idx="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18D-AC91-8B2A14CB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651448"/>
        <c:axId val="454651840"/>
      </c:barChart>
      <c:catAx>
        <c:axId val="45465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651840"/>
        <c:crosses val="autoZero"/>
        <c:auto val="1"/>
        <c:lblAlgn val="ctr"/>
        <c:lblOffset val="100"/>
        <c:noMultiLvlLbl val="0"/>
      </c:catAx>
      <c:valAx>
        <c:axId val="4546518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65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84595597620102"/>
          <c:y val="0.30169819812985799"/>
          <c:w val="0.31099776804707402"/>
          <c:h val="0.67277572962339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b03c338-1c52-4312-b11a-ae33cc8ea68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activities'!$B$22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activities'!$A$23:$A$28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 average</c:v>
                </c:pt>
              </c:strCache>
            </c:strRef>
          </c:cat>
          <c:val>
            <c:numRef>
              <c:f>'Business activities'!$B$23:$B$28</c:f>
              <c:numCache>
                <c:formatCode>0.0%</c:formatCode>
                <c:ptCount val="6"/>
                <c:pt idx="0">
                  <c:v>0.34268210650650938</c:v>
                </c:pt>
                <c:pt idx="1">
                  <c:v>2.2578873341712234E-2</c:v>
                </c:pt>
                <c:pt idx="2">
                  <c:v>0.10802303836992236</c:v>
                </c:pt>
                <c:pt idx="3">
                  <c:v>9.4662870918929998E-2</c:v>
                </c:pt>
                <c:pt idx="4">
                  <c:v>0.10155098353561055</c:v>
                </c:pt>
                <c:pt idx="5">
                  <c:v>0.12038496511944802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5-48B0-A268-1C33268CB0C1}"/>
            </c:ext>
          </c:extLst>
        </c:ser>
        <c:ser>
          <c:idx val="1"/>
          <c:order val="1"/>
          <c:tx>
            <c:strRef>
              <c:f>'Business activities'!$C$22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activities'!$A$23:$A$28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 average</c:v>
                </c:pt>
              </c:strCache>
            </c:strRef>
          </c:cat>
          <c:val>
            <c:numRef>
              <c:f>'Business activities'!$C$23:$C$28</c:f>
              <c:numCache>
                <c:formatCode>0.0%</c:formatCode>
                <c:ptCount val="6"/>
                <c:pt idx="0">
                  <c:v>0.65731789349349068</c:v>
                </c:pt>
                <c:pt idx="1">
                  <c:v>0.97742112665828773</c:v>
                </c:pt>
                <c:pt idx="2">
                  <c:v>0.89197696163007756</c:v>
                </c:pt>
                <c:pt idx="3">
                  <c:v>0.90533712908107</c:v>
                </c:pt>
                <c:pt idx="4">
                  <c:v>0.89844901646438946</c:v>
                </c:pt>
                <c:pt idx="5">
                  <c:v>0.87961503488055204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5-48B0-A268-1C33268C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671416"/>
        <c:axId val="368670632"/>
      </c:barChart>
      <c:catAx>
        <c:axId val="36867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70632"/>
        <c:crosses val="autoZero"/>
        <c:auto val="1"/>
        <c:lblAlgn val="ctr"/>
        <c:lblOffset val="100"/>
        <c:noMultiLvlLbl val="0"/>
      </c:catAx>
      <c:valAx>
        <c:axId val="368670632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36867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1398c23-0d22-49d8-b518-c71ac10c960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environment'!$C$375</c:f>
              <c:strCache>
                <c:ptCount val="1"/>
                <c:pt idx="0">
                  <c:v>Low Demand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environment'!$C$376:$C$379</c:f>
              <c:numCache>
                <c:formatCode>0.0</c:formatCode>
                <c:ptCount val="4"/>
                <c:pt idx="0">
                  <c:v>0</c:v>
                </c:pt>
                <c:pt idx="1">
                  <c:v>27.6</c:v>
                </c:pt>
                <c:pt idx="2">
                  <c:v>98.9</c:v>
                </c:pt>
                <c:pt idx="3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B-4B4B-84BC-2E34DE1AFD39}"/>
            </c:ext>
          </c:extLst>
        </c:ser>
        <c:ser>
          <c:idx val="1"/>
          <c:order val="1"/>
          <c:tx>
            <c:strRef>
              <c:f>'Business environment'!$D$375</c:f>
              <c:strCache>
                <c:ptCount val="1"/>
                <c:pt idx="0">
                  <c:v>Unreliable supply of power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environment'!$D$376:$D$379</c:f>
              <c:numCache>
                <c:formatCode>0.0</c:formatCode>
                <c:ptCount val="4"/>
                <c:pt idx="0">
                  <c:v>0</c:v>
                </c:pt>
                <c:pt idx="1">
                  <c:v>5.2</c:v>
                </c:pt>
                <c:pt idx="2">
                  <c:v>0</c:v>
                </c:pt>
                <c:pt idx="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B-4B4B-84BC-2E34DE1AFD39}"/>
            </c:ext>
          </c:extLst>
        </c:ser>
        <c:ser>
          <c:idx val="2"/>
          <c:order val="2"/>
          <c:tx>
            <c:strRef>
              <c:f>'Business environment'!$E$375</c:f>
              <c:strCache>
                <c:ptCount val="1"/>
                <c:pt idx="0">
                  <c:v>Unreliable supply of inputs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environment'!$E$376:$E$379</c:f>
              <c:numCache>
                <c:formatCode>0.0</c:formatCode>
                <c:ptCount val="4"/>
                <c:pt idx="0">
                  <c:v>0</c:v>
                </c:pt>
                <c:pt idx="1">
                  <c:v>21.3</c:v>
                </c:pt>
                <c:pt idx="2">
                  <c:v>0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B-4B4B-84BC-2E34DE1AFD39}"/>
            </c:ext>
          </c:extLst>
        </c:ser>
        <c:ser>
          <c:idx val="3"/>
          <c:order val="3"/>
          <c:tx>
            <c:strRef>
              <c:f>'Business environment'!$F$375</c:f>
              <c:strCache>
                <c:ptCount val="1"/>
                <c:pt idx="0">
                  <c:v>Lack of skilled workers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environment'!$F$376:$F$379</c:f>
              <c:numCache>
                <c:formatCode>0.0</c:formatCode>
                <c:ptCount val="4"/>
                <c:pt idx="0">
                  <c:v>0</c:v>
                </c:pt>
                <c:pt idx="1">
                  <c:v>2.9</c:v>
                </c:pt>
                <c:pt idx="2">
                  <c:v>0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DB-4B4B-84BC-2E34DE1AFD39}"/>
            </c:ext>
          </c:extLst>
        </c:ser>
        <c:ser>
          <c:idx val="4"/>
          <c:order val="4"/>
          <c:tx>
            <c:strRef>
              <c:f>'Business environment'!$G$375</c:f>
              <c:strCache>
                <c:ptCount val="1"/>
                <c:pt idx="0">
                  <c:v>Bottleneck in the production 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environment'!$G$376:$G$379</c:f>
              <c:numCache>
                <c:formatCode>0.0</c:formatCode>
                <c:ptCount val="4"/>
                <c:pt idx="0">
                  <c:v>100</c:v>
                </c:pt>
                <c:pt idx="1">
                  <c:v>6.3</c:v>
                </c:pt>
                <c:pt idx="2">
                  <c:v>1.1000000000000001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DB-4B4B-84BC-2E34DE1AFD39}"/>
            </c:ext>
          </c:extLst>
        </c:ser>
        <c:ser>
          <c:idx val="5"/>
          <c:order val="5"/>
          <c:tx>
            <c:strRef>
              <c:f>'Business environment'!$H$375</c:f>
              <c:strCache>
                <c:ptCount val="1"/>
                <c:pt idx="0">
                  <c:v>Lack of working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environment'!$H$376:$H$379</c:f>
              <c:numCache>
                <c:formatCode>0.0</c:formatCode>
                <c:ptCount val="4"/>
                <c:pt idx="0">
                  <c:v>0</c:v>
                </c:pt>
                <c:pt idx="1">
                  <c:v>7.5</c:v>
                </c:pt>
                <c:pt idx="2">
                  <c:v>0</c:v>
                </c:pt>
                <c:pt idx="3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DB-4B4B-84BC-2E34DE1AFD39}"/>
            </c:ext>
          </c:extLst>
        </c:ser>
        <c:ser>
          <c:idx val="6"/>
          <c:order val="6"/>
          <c:tx>
            <c:strRef>
              <c:f>'Business environment'!$I$375</c:f>
              <c:strCache>
                <c:ptCount val="1"/>
                <c:pt idx="0">
                  <c:v>Labor market regulations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environment'!$I$376:$I$379</c:f>
              <c:numCache>
                <c:formatCode>0.0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DB-4B4B-84BC-2E34DE1AFD39}"/>
            </c:ext>
          </c:extLst>
        </c:ser>
        <c:ser>
          <c:idx val="7"/>
          <c:order val="7"/>
          <c:tx>
            <c:strRef>
              <c:f>'Business environment'!$J$375</c:f>
              <c:strCache>
                <c:ptCount val="1"/>
                <c:pt idx="0">
                  <c:v>Lack of necessary specilaized technology/machinery &amp; spare parts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environment'!$J$376:$J$379</c:f>
              <c:numCache>
                <c:formatCode>0.0</c:formatCode>
                <c:ptCount val="4"/>
                <c:pt idx="0">
                  <c:v>0</c:v>
                </c:pt>
                <c:pt idx="1">
                  <c:v>10.9</c:v>
                </c:pt>
                <c:pt idx="2">
                  <c:v>0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DB-4B4B-84BC-2E34DE1AFD39}"/>
            </c:ext>
          </c:extLst>
        </c:ser>
        <c:ser>
          <c:idx val="8"/>
          <c:order val="8"/>
          <c:tx>
            <c:strRef>
              <c:f>'Business environment'!$K$375</c:f>
              <c:strCache>
                <c:ptCount val="1"/>
                <c:pt idx="0">
                  <c:v>Old equipment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environment'!$K$376:$K$379</c:f>
              <c:numCache>
                <c:formatCode>0.0</c:formatCode>
                <c:ptCount val="4"/>
                <c:pt idx="0">
                  <c:v>0</c:v>
                </c:pt>
                <c:pt idx="1">
                  <c:v>5.2</c:v>
                </c:pt>
                <c:pt idx="2">
                  <c:v>0</c:v>
                </c:pt>
                <c:pt idx="3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DB-4B4B-84BC-2E34DE1AFD39}"/>
            </c:ext>
          </c:extLst>
        </c:ser>
        <c:ser>
          <c:idx val="9"/>
          <c:order val="9"/>
          <c:tx>
            <c:strRef>
              <c:f>'Business environment'!$L$375</c:f>
              <c:strCache>
                <c:ptCount val="1"/>
                <c:pt idx="0">
                  <c:v>Other reasons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environment'!$A$376:$B$379</c:f>
              <c:multiLvlStrCache>
                <c:ptCount val="4"/>
                <c:lvl>
                  <c:pt idx="0">
                    <c:v>Mining and Quarrying</c:v>
                  </c:pt>
                  <c:pt idx="1">
                    <c:v>Manufacturing</c:v>
                  </c:pt>
                  <c:pt idx="2">
                    <c:v>Utilities</c:v>
                  </c:pt>
                  <c:pt idx="3">
                    <c:v>Manufacturing</c:v>
                  </c:pt>
                </c:lvl>
                <c:lvl>
                  <c:pt idx="0">
                    <c:v>Formal</c:v>
                  </c:pt>
                  <c:pt idx="3">
                    <c:v>Informal</c:v>
                  </c:pt>
                </c:lvl>
              </c:multiLvlStrCache>
            </c:multiLvlStrRef>
          </c:cat>
          <c:val>
            <c:numRef>
              <c:f>'Business environment'!$L$376:$L$379</c:f>
              <c:numCache>
                <c:formatCode>0.0</c:formatCode>
                <c:ptCount val="4"/>
                <c:pt idx="0">
                  <c:v>0</c:v>
                </c:pt>
                <c:pt idx="1">
                  <c:v>5.2</c:v>
                </c:pt>
                <c:pt idx="2">
                  <c:v>0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DB-4B4B-84BC-2E34DE1AF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048968"/>
        <c:axId val="459049360"/>
      </c:barChart>
      <c:catAx>
        <c:axId val="45904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049360"/>
        <c:crosses val="autoZero"/>
        <c:auto val="1"/>
        <c:lblAlgn val="ctr"/>
        <c:lblOffset val="100"/>
        <c:noMultiLvlLbl val="0"/>
      </c:catAx>
      <c:valAx>
        <c:axId val="459049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04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25014753241499"/>
          <c:y val="4.9989707168956801E-2"/>
          <c:w val="0.26204746281714802"/>
          <c:h val="0.87387679481241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>
                <a:reflection stA="45000" endPos="0" dist="50800" dir="5400000" sy="-100000" algn="bl" rotWithShape="0"/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9afdcee-29fb-4762-9862-efdc39f3db9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330927384076996E-2"/>
          <c:y val="5.0925925925925902E-2"/>
          <c:w val="0.88389129483814499"/>
          <c:h val="0.43857976086322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environment'!$C$401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environment'!$A$402:$B$410</c:f>
              <c:multiLvlStrCache>
                <c:ptCount val="9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Micro 1-3</c:v>
                  </c:pt>
                  <c:pt idx="6">
                    <c:v>Small 4-30</c:v>
                  </c:pt>
                  <c:pt idx="7">
                    <c:v>Medium 31-100</c:v>
                  </c:pt>
                  <c:pt idx="8">
                    <c:v>Big 100 +</c:v>
                  </c:pt>
                </c:lvl>
                <c:lvl>
                  <c:pt idx="0">
                    <c:v>Sector</c:v>
                  </c:pt>
                  <c:pt idx="5">
                    <c:v>Size</c:v>
                  </c:pt>
                </c:lvl>
              </c:multiLvlStrCache>
            </c:multiLvlStrRef>
          </c:cat>
          <c:val>
            <c:numRef>
              <c:f>'Business environment'!$C$402:$C$410</c:f>
              <c:numCache>
                <c:formatCode>0.0</c:formatCode>
                <c:ptCount val="9"/>
                <c:pt idx="0">
                  <c:v>7.28</c:v>
                </c:pt>
                <c:pt idx="1">
                  <c:v>2.5</c:v>
                </c:pt>
                <c:pt idx="2">
                  <c:v>13.32</c:v>
                </c:pt>
                <c:pt idx="3">
                  <c:v>9.43</c:v>
                </c:pt>
                <c:pt idx="4">
                  <c:v>3.83</c:v>
                </c:pt>
                <c:pt idx="5">
                  <c:v>0.9</c:v>
                </c:pt>
                <c:pt idx="6">
                  <c:v>4.0199999999999996</c:v>
                </c:pt>
                <c:pt idx="7">
                  <c:v>10.26</c:v>
                </c:pt>
                <c:pt idx="8">
                  <c:v>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C-45A3-95C8-F23B41D9D415}"/>
            </c:ext>
          </c:extLst>
        </c:ser>
        <c:ser>
          <c:idx val="1"/>
          <c:order val="1"/>
          <c:tx>
            <c:strRef>
              <c:f>'Business environment'!$D$401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environment'!$A$402:$B$410</c:f>
              <c:multiLvlStrCache>
                <c:ptCount val="9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Micro 1-3</c:v>
                  </c:pt>
                  <c:pt idx="6">
                    <c:v>Small 4-30</c:v>
                  </c:pt>
                  <c:pt idx="7">
                    <c:v>Medium 31-100</c:v>
                  </c:pt>
                  <c:pt idx="8">
                    <c:v>Big 100 +</c:v>
                  </c:pt>
                </c:lvl>
                <c:lvl>
                  <c:pt idx="0">
                    <c:v>Sector</c:v>
                  </c:pt>
                  <c:pt idx="5">
                    <c:v>Size</c:v>
                  </c:pt>
                </c:lvl>
              </c:multiLvlStrCache>
            </c:multiLvlStrRef>
          </c:cat>
          <c:val>
            <c:numRef>
              <c:f>'Business environment'!$D$402:$D$410</c:f>
              <c:numCache>
                <c:formatCode>0.0</c:formatCode>
                <c:ptCount val="9"/>
                <c:pt idx="0">
                  <c:v>0</c:v>
                </c:pt>
                <c:pt idx="1">
                  <c:v>3.3</c:v>
                </c:pt>
                <c:pt idx="2">
                  <c:v>0</c:v>
                </c:pt>
                <c:pt idx="3">
                  <c:v>5.71</c:v>
                </c:pt>
                <c:pt idx="4">
                  <c:v>4.3899999999999997</c:v>
                </c:pt>
                <c:pt idx="5">
                  <c:v>4.1500000000000004</c:v>
                </c:pt>
                <c:pt idx="6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5A3-95C8-F23B41D9D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299408"/>
        <c:axId val="37560400"/>
      </c:barChart>
      <c:catAx>
        <c:axId val="59129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60400"/>
        <c:crosses val="autoZero"/>
        <c:auto val="1"/>
        <c:lblAlgn val="ctr"/>
        <c:lblOffset val="100"/>
        <c:noMultiLvlLbl val="0"/>
      </c:catAx>
      <c:valAx>
        <c:axId val="375604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9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a062db3-ab5e-4f37-81aa-2cb74a342a6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environment'!$B$417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environment'!$A$418:$A$422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</c:strCache>
            </c:strRef>
          </c:cat>
          <c:val>
            <c:numRef>
              <c:f>'Business environment'!$B$418:$B$422</c:f>
              <c:numCache>
                <c:formatCode>_(* #,##0.0_);_(* \(#,##0.0\);_(* "-"_);_(@_)</c:formatCode>
                <c:ptCount val="5"/>
                <c:pt idx="0">
                  <c:v>429.55143521133903</c:v>
                </c:pt>
                <c:pt idx="1">
                  <c:v>48.283549599212101</c:v>
                </c:pt>
                <c:pt idx="2">
                  <c:v>25.518969152118899</c:v>
                </c:pt>
                <c:pt idx="3">
                  <c:v>22.619490467626498</c:v>
                </c:pt>
                <c:pt idx="4">
                  <c:v>245.11802830914701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F-487F-A1E2-49049A4C284D}"/>
            </c:ext>
          </c:extLst>
        </c:ser>
        <c:ser>
          <c:idx val="1"/>
          <c:order val="1"/>
          <c:tx>
            <c:strRef>
              <c:f>'Business environment'!$C$417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32695388132000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F-487F-A1E2-49049A4C284D}"/>
                </c:ext>
              </c:extLst>
            </c:dLbl>
            <c:dLbl>
              <c:idx val="2"/>
              <c:layout>
                <c:manualLayout>
                  <c:x val="2.7420738412416998E-3"/>
                  <c:y val="-0.1377990569063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F-487F-A1E2-49049A4C284D}"/>
                </c:ext>
              </c:extLst>
            </c:dLbl>
            <c:dLbl>
              <c:idx val="3"/>
              <c:layout>
                <c:manualLayout>
                  <c:x val="-1.37092896495781E-3"/>
                  <c:y val="-0.127591518425852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731044874794097E-2"/>
                      <c:h val="7.1375008740535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AF-487F-A1E2-49049A4C28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environment'!$A$418:$A$422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</c:strCache>
            </c:strRef>
          </c:cat>
          <c:val>
            <c:numRef>
              <c:f>'Business environment'!$C$418:$C$422</c:f>
              <c:numCache>
                <c:formatCode>_(* #,##0.0_);_(* \(#,##0.0\);_(* "-"_);_(@_)</c:formatCode>
                <c:ptCount val="5"/>
                <c:pt idx="0">
                  <c:v>5.45689078866085</c:v>
                </c:pt>
                <c:pt idx="1">
                  <c:v>3.2070841824518297E-2</c:v>
                </c:pt>
                <c:pt idx="2">
                  <c:v>4.9337349052747899E-2</c:v>
                </c:pt>
                <c:pt idx="3">
                  <c:v>3.5202532373464601E-2</c:v>
                </c:pt>
                <c:pt idx="4">
                  <c:v>32.715200748645103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F-487F-A1E2-49049A4C2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0205887"/>
        <c:axId val="88047023"/>
      </c:barChart>
      <c:catAx>
        <c:axId val="10020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47023"/>
        <c:crosses val="autoZero"/>
        <c:auto val="1"/>
        <c:lblAlgn val="ctr"/>
        <c:lblOffset val="100"/>
        <c:noMultiLvlLbl val="0"/>
      </c:catAx>
      <c:valAx>
        <c:axId val="88047023"/>
        <c:scaling>
          <c:orientation val="minMax"/>
          <c:max val="450"/>
        </c:scaling>
        <c:delete val="0"/>
        <c:axPos val="l"/>
        <c:numFmt formatCode="_(* #,##0.0_);_(* \(#,##0.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0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bc17dfb-f40a-4f5f-b665-7fa5ccc2d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environment'!$B$431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68863272456601"/>
                  <c:y val="-8.3672268243189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6-4D02-8BDE-CBB15BCB23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environment'!$A$432:$A$435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environment'!$B$432:$B$435</c:f>
              <c:numCache>
                <c:formatCode>_(* #,##0.0_);_(* \(#,##0.0\);_(* "-"_);_(@_)</c:formatCode>
                <c:ptCount val="4"/>
                <c:pt idx="0">
                  <c:v>5.0040316667493903</c:v>
                </c:pt>
                <c:pt idx="1">
                  <c:v>103.424584499939</c:v>
                </c:pt>
                <c:pt idx="2">
                  <c:v>229.92966270242701</c:v>
                </c:pt>
                <c:pt idx="3">
                  <c:v>430.14713406742601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6-4D02-8BDE-CBB15BCB2316}"/>
            </c:ext>
          </c:extLst>
        </c:ser>
        <c:ser>
          <c:idx val="1"/>
          <c:order val="1"/>
          <c:tx>
            <c:strRef>
              <c:f>'Business environment'!$C$431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876842260076501E-2"/>
                  <c:y val="-0.176641455180066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6-4D02-8BDE-CBB15BCB23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environment'!$A$432:$A$435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environment'!$C$432:$C$435</c:f>
              <c:numCache>
                <c:formatCode>_(* #,##0.0_);_(* \(#,##0.0\);_(* "-"_);_(@_)</c:formatCode>
                <c:ptCount val="4"/>
                <c:pt idx="0">
                  <c:v>12.3307577538936</c:v>
                </c:pt>
                <c:pt idx="1">
                  <c:v>28.5440043095657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36-4D02-8BDE-CBB15BCB2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8052224"/>
        <c:axId val="421477247"/>
      </c:barChart>
      <c:catAx>
        <c:axId val="11280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77247"/>
        <c:crosses val="autoZero"/>
        <c:auto val="1"/>
        <c:lblAlgn val="ctr"/>
        <c:lblOffset val="100"/>
        <c:noMultiLvlLbl val="0"/>
      </c:catAx>
      <c:valAx>
        <c:axId val="421477247"/>
        <c:scaling>
          <c:orientation val="minMax"/>
          <c:max val="450"/>
        </c:scaling>
        <c:delete val="0"/>
        <c:axPos val="l"/>
        <c:numFmt formatCode="_(* #,##0.0_);_(* \(#,##0.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0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833a2ae-2edf-4aa1-ba4d-333067602ff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25371828521404E-2"/>
          <c:y val="4.6296296296296301E-2"/>
          <c:w val="0.890196850393701"/>
          <c:h val="0.735771361913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environment'!$A$480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environment'!$B$479:$E$479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environment'!$B$480:$E$480</c:f>
              <c:numCache>
                <c:formatCode>0.0</c:formatCode>
                <c:ptCount val="4"/>
                <c:pt idx="0">
                  <c:v>94.27</c:v>
                </c:pt>
                <c:pt idx="1">
                  <c:v>94.26</c:v>
                </c:pt>
                <c:pt idx="2">
                  <c:v>97.12</c:v>
                </c:pt>
                <c:pt idx="3">
                  <c:v>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1-4489-800B-2CD1BDC2149E}"/>
            </c:ext>
          </c:extLst>
        </c:ser>
        <c:ser>
          <c:idx val="1"/>
          <c:order val="1"/>
          <c:tx>
            <c:strRef>
              <c:f>'Business environment'!$A$481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environment'!$B$479:$E$479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environment'!$B$481:$E$481</c:f>
              <c:numCache>
                <c:formatCode>0.0</c:formatCode>
                <c:ptCount val="4"/>
                <c:pt idx="0">
                  <c:v>93.66</c:v>
                </c:pt>
                <c:pt idx="1">
                  <c:v>95.92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1-4489-800B-2CD1BDC2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83775"/>
        <c:axId val="397095807"/>
      </c:barChart>
      <c:catAx>
        <c:axId val="55318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95807"/>
        <c:crosses val="autoZero"/>
        <c:auto val="1"/>
        <c:lblAlgn val="ctr"/>
        <c:lblOffset val="100"/>
        <c:noMultiLvlLbl val="0"/>
      </c:catAx>
      <c:valAx>
        <c:axId val="39709580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8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9688b2b-076b-4e25-af63-29c679caa41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environment'!$A$493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environment'!$B$492:$F$492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</c:strCache>
            </c:strRef>
          </c:cat>
          <c:val>
            <c:numRef>
              <c:f>'Business environment'!$B$493:$F$493</c:f>
              <c:numCache>
                <c:formatCode>0.0</c:formatCode>
                <c:ptCount val="5"/>
                <c:pt idx="0">
                  <c:v>97.69</c:v>
                </c:pt>
                <c:pt idx="1">
                  <c:v>99.17</c:v>
                </c:pt>
                <c:pt idx="2">
                  <c:v>99.76</c:v>
                </c:pt>
                <c:pt idx="3" formatCode="0">
                  <c:v>99.37</c:v>
                </c:pt>
                <c:pt idx="4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0-4DF8-B0A7-CC9ABA11B554}"/>
            </c:ext>
          </c:extLst>
        </c:ser>
        <c:ser>
          <c:idx val="1"/>
          <c:order val="1"/>
          <c:tx>
            <c:strRef>
              <c:f>'Business environment'!$A$494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environment'!$B$492:$F$492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</c:strCache>
            </c:strRef>
          </c:cat>
          <c:val>
            <c:numRef>
              <c:f>'Business environment'!$B$494:$F$494</c:f>
              <c:numCache>
                <c:formatCode>0.0</c:formatCode>
                <c:ptCount val="5"/>
                <c:pt idx="0">
                  <c:v>96.96</c:v>
                </c:pt>
                <c:pt idx="1">
                  <c:v>70</c:v>
                </c:pt>
                <c:pt idx="2">
                  <c:v>88.24</c:v>
                </c:pt>
                <c:pt idx="3" formatCode="0">
                  <c:v>100</c:v>
                </c:pt>
                <c:pt idx="4">
                  <c:v>93.78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0-4DF8-B0A7-CC9ABA11B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808927"/>
        <c:axId val="397076463"/>
      </c:barChart>
      <c:catAx>
        <c:axId val="49080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76463"/>
        <c:crosses val="autoZero"/>
        <c:auto val="1"/>
        <c:lblAlgn val="ctr"/>
        <c:lblOffset val="100"/>
        <c:noMultiLvlLbl val="0"/>
      </c:catAx>
      <c:valAx>
        <c:axId val="397076463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0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438efb4-a151-4bfb-b05a-62a9574aa58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environment'!$C$507</c:f>
              <c:strCache>
                <c:ptCount val="1"/>
                <c:pt idx="0">
                  <c:v>Solid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environment'!$A$508:$B$517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environment'!$C$508:$C$517</c:f>
              <c:numCache>
                <c:formatCode>0.0</c:formatCode>
                <c:ptCount val="10"/>
                <c:pt idx="0">
                  <c:v>8.06</c:v>
                </c:pt>
                <c:pt idx="1">
                  <c:v>2.58</c:v>
                </c:pt>
                <c:pt idx="2">
                  <c:v>14.79</c:v>
                </c:pt>
                <c:pt idx="3">
                  <c:v>3.42</c:v>
                </c:pt>
                <c:pt idx="4">
                  <c:v>71.150000000000006</c:v>
                </c:pt>
                <c:pt idx="5">
                  <c:v>7.57</c:v>
                </c:pt>
                <c:pt idx="6">
                  <c:v>0.81</c:v>
                </c:pt>
                <c:pt idx="7">
                  <c:v>0.3</c:v>
                </c:pt>
                <c:pt idx="8">
                  <c:v>0.19</c:v>
                </c:pt>
                <c:pt idx="9">
                  <c:v>91.13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0-413F-9D56-7AD24EC7D881}"/>
            </c:ext>
          </c:extLst>
        </c:ser>
        <c:ser>
          <c:idx val="1"/>
          <c:order val="1"/>
          <c:tx>
            <c:strRef>
              <c:f>'Business environment'!$D$507</c:f>
              <c:strCache>
                <c:ptCount val="1"/>
                <c:pt idx="0">
                  <c:v>Liquid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'Business environment'!$A$508:$B$517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environment'!$D$508:$D$517</c:f>
              <c:numCache>
                <c:formatCode>0.0</c:formatCode>
                <c:ptCount val="10"/>
                <c:pt idx="0">
                  <c:v>10.4</c:v>
                </c:pt>
                <c:pt idx="1">
                  <c:v>0.81</c:v>
                </c:pt>
                <c:pt idx="2">
                  <c:v>28.38</c:v>
                </c:pt>
                <c:pt idx="3">
                  <c:v>8.65</c:v>
                </c:pt>
                <c:pt idx="4">
                  <c:v>51.75</c:v>
                </c:pt>
                <c:pt idx="5">
                  <c:v>5.64</c:v>
                </c:pt>
                <c:pt idx="6">
                  <c:v>0.23</c:v>
                </c:pt>
                <c:pt idx="7">
                  <c:v>0.57999999999999996</c:v>
                </c:pt>
                <c:pt idx="8">
                  <c:v>0.36</c:v>
                </c:pt>
                <c:pt idx="9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0-413F-9D56-7AD24EC7D881}"/>
            </c:ext>
          </c:extLst>
        </c:ser>
        <c:ser>
          <c:idx val="2"/>
          <c:order val="2"/>
          <c:tx>
            <c:strRef>
              <c:f>'Business environment'!$E$507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environment'!$A$508:$B$517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environment'!$E$508:$E$517</c:f>
              <c:numCache>
                <c:formatCode>0.0</c:formatCode>
                <c:ptCount val="10"/>
                <c:pt idx="0">
                  <c:v>12.82</c:v>
                </c:pt>
                <c:pt idx="1">
                  <c:v>0</c:v>
                </c:pt>
                <c:pt idx="2">
                  <c:v>35.770000000000003</c:v>
                </c:pt>
                <c:pt idx="3">
                  <c:v>13.02</c:v>
                </c:pt>
                <c:pt idx="4">
                  <c:v>38.4</c:v>
                </c:pt>
                <c:pt idx="5">
                  <c:v>0</c:v>
                </c:pt>
                <c:pt idx="6">
                  <c:v>0</c:v>
                </c:pt>
                <c:pt idx="7">
                  <c:v>1.93</c:v>
                </c:pt>
                <c:pt idx="8">
                  <c:v>0.55000000000000004</c:v>
                </c:pt>
                <c:pt idx="9">
                  <c:v>97.52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0-413F-9D56-7AD24EC7D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0785407"/>
        <c:axId val="397112671"/>
      </c:barChart>
      <c:catAx>
        <c:axId val="4907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12671"/>
        <c:crosses val="autoZero"/>
        <c:auto val="1"/>
        <c:lblAlgn val="ctr"/>
        <c:lblOffset val="100"/>
        <c:noMultiLvlLbl val="0"/>
      </c:catAx>
      <c:valAx>
        <c:axId val="39711267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5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11bd192-06d6-4f63-9cfa-7488a4ef0fa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environment'!$C$525</c:f>
              <c:strCache>
                <c:ptCount val="1"/>
                <c:pt idx="0">
                  <c:v>Solid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environment'!$A$526:$B$531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environment'!$C$526:$C$531</c:f>
              <c:numCache>
                <c:formatCode>0.0</c:formatCode>
                <c:ptCount val="6"/>
                <c:pt idx="0">
                  <c:v>12.44</c:v>
                </c:pt>
                <c:pt idx="1">
                  <c:v>45.83</c:v>
                </c:pt>
                <c:pt idx="2">
                  <c:v>26.94</c:v>
                </c:pt>
                <c:pt idx="3">
                  <c:v>14.79</c:v>
                </c:pt>
                <c:pt idx="4">
                  <c:v>93.55</c:v>
                </c:pt>
                <c:pt idx="5">
                  <c:v>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7-4995-B755-CC360F2878DA}"/>
            </c:ext>
          </c:extLst>
        </c:ser>
        <c:ser>
          <c:idx val="1"/>
          <c:order val="1"/>
          <c:tx>
            <c:strRef>
              <c:f>'Business environment'!$D$525</c:f>
              <c:strCache>
                <c:ptCount val="1"/>
                <c:pt idx="0">
                  <c:v>Liquid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environment'!$A$526:$B$531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environment'!$D$526:$D$531</c:f>
              <c:numCache>
                <c:formatCode>0.0</c:formatCode>
                <c:ptCount val="6"/>
                <c:pt idx="0">
                  <c:v>0.52</c:v>
                </c:pt>
                <c:pt idx="1">
                  <c:v>34.68</c:v>
                </c:pt>
                <c:pt idx="2">
                  <c:v>41.04</c:v>
                </c:pt>
                <c:pt idx="3">
                  <c:v>23.76</c:v>
                </c:pt>
                <c:pt idx="4">
                  <c:v>87.17</c:v>
                </c:pt>
                <c:pt idx="5">
                  <c:v>12.83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7-4995-B755-CC360F2878DA}"/>
            </c:ext>
          </c:extLst>
        </c:ser>
        <c:ser>
          <c:idx val="2"/>
          <c:order val="2"/>
          <c:tx>
            <c:strRef>
              <c:f>'Business environment'!$E$525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environment'!$A$526:$B$531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environment'!$E$526:$E$531</c:f>
              <c:numCache>
                <c:formatCode>0.0</c:formatCode>
                <c:ptCount val="6"/>
                <c:pt idx="0">
                  <c:v>2.25</c:v>
                </c:pt>
                <c:pt idx="1">
                  <c:v>27.07</c:v>
                </c:pt>
                <c:pt idx="2">
                  <c:v>51.25</c:v>
                </c:pt>
                <c:pt idx="3">
                  <c:v>19.43</c:v>
                </c:pt>
                <c:pt idx="4">
                  <c:v>67.34</c:v>
                </c:pt>
                <c:pt idx="5">
                  <c:v>32.659999999999997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7-4995-B755-CC360F287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78975"/>
        <c:axId val="558792799"/>
      </c:barChart>
      <c:catAx>
        <c:axId val="553178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92799"/>
        <c:crosses val="autoZero"/>
        <c:auto val="1"/>
        <c:lblAlgn val="ctr"/>
        <c:lblOffset val="100"/>
        <c:noMultiLvlLbl val="0"/>
      </c:catAx>
      <c:valAx>
        <c:axId val="55879279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78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ac4fe1b-f824-49ba-99af-15fe8d30b36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environment'!$B$543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'Business environment'!$A$544:$A$549</c:f>
              <c:strCache>
                <c:ptCount val="6"/>
                <c:pt idx="0">
                  <c:v>Discharging into river or streams</c:v>
                </c:pt>
                <c:pt idx="1">
                  <c:v>Recycling</c:v>
                </c:pt>
                <c:pt idx="2">
                  <c:v>Sells the waste</c:v>
                </c:pt>
                <c:pt idx="3">
                  <c:v>Dumping in free land</c:v>
                </c:pt>
                <c:pt idx="4">
                  <c:v>Burrying in specified places or burning</c:v>
                </c:pt>
                <c:pt idx="5">
                  <c:v>Pay some one to remove the waste</c:v>
                </c:pt>
              </c:strCache>
            </c:strRef>
          </c:cat>
          <c:val>
            <c:numRef>
              <c:f>'Business environment'!$B$544:$B$549</c:f>
              <c:numCache>
                <c:formatCode>#,##0.0</c:formatCode>
                <c:ptCount val="6"/>
                <c:pt idx="0">
                  <c:v>1.18</c:v>
                </c:pt>
                <c:pt idx="1">
                  <c:v>1.78</c:v>
                </c:pt>
                <c:pt idx="2">
                  <c:v>3.22</c:v>
                </c:pt>
                <c:pt idx="3">
                  <c:v>16.690000000000001</c:v>
                </c:pt>
                <c:pt idx="4">
                  <c:v>26.31</c:v>
                </c:pt>
                <c:pt idx="5">
                  <c:v>59.06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7-4AEF-8CA0-D112921BB6C0}"/>
            </c:ext>
          </c:extLst>
        </c:ser>
        <c:ser>
          <c:idx val="1"/>
          <c:order val="1"/>
          <c:tx>
            <c:strRef>
              <c:f>'Business environment'!$C$543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'Business environment'!$A$544:$A$549</c:f>
              <c:strCache>
                <c:ptCount val="6"/>
                <c:pt idx="0">
                  <c:v>Discharging into river or streams</c:v>
                </c:pt>
                <c:pt idx="1">
                  <c:v>Recycling</c:v>
                </c:pt>
                <c:pt idx="2">
                  <c:v>Sells the waste</c:v>
                </c:pt>
                <c:pt idx="3">
                  <c:v>Dumping in free land</c:v>
                </c:pt>
                <c:pt idx="4">
                  <c:v>Burrying in specified places or burning</c:v>
                </c:pt>
                <c:pt idx="5">
                  <c:v>Pay some one to remove the waste</c:v>
                </c:pt>
              </c:strCache>
            </c:strRef>
          </c:cat>
          <c:val>
            <c:numRef>
              <c:f>'Business environment'!$C$544:$C$549</c:f>
              <c:numCache>
                <c:formatCode>#,##0.0</c:formatCode>
                <c:ptCount val="6"/>
                <c:pt idx="0">
                  <c:v>1.08</c:v>
                </c:pt>
                <c:pt idx="1">
                  <c:v>6.28</c:v>
                </c:pt>
                <c:pt idx="2">
                  <c:v>5.07</c:v>
                </c:pt>
                <c:pt idx="3">
                  <c:v>8.6</c:v>
                </c:pt>
                <c:pt idx="4">
                  <c:v>21.41</c:v>
                </c:pt>
                <c:pt idx="5">
                  <c:v>76.959999999999994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7-4AEF-8CA0-D112921BB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0805087"/>
        <c:axId val="397103247"/>
      </c:barChart>
      <c:catAx>
        <c:axId val="490805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03247"/>
        <c:crosses val="autoZero"/>
        <c:auto val="1"/>
        <c:lblAlgn val="ctr"/>
        <c:lblOffset val="100"/>
        <c:noMultiLvlLbl val="0"/>
      </c:catAx>
      <c:valAx>
        <c:axId val="397103247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0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888cb5b-649e-49a1-89b1-160d09663e1e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'Business environment'!$C$557</c:f>
              <c:strCache>
                <c:ptCount val="1"/>
                <c:pt idx="0">
                  <c:v>Pay some one to remove the waste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environment'!$C$558:$C$567</c:f>
              <c:numCache>
                <c:formatCode>General</c:formatCode>
                <c:ptCount val="10"/>
                <c:pt idx="0">
                  <c:v>8.23</c:v>
                </c:pt>
                <c:pt idx="1">
                  <c:v>1.93</c:v>
                </c:pt>
                <c:pt idx="2">
                  <c:v>5.17</c:v>
                </c:pt>
                <c:pt idx="3">
                  <c:v>2.0299999999999998</c:v>
                </c:pt>
                <c:pt idx="4">
                  <c:v>82.64</c:v>
                </c:pt>
                <c:pt idx="5">
                  <c:v>6.56</c:v>
                </c:pt>
                <c:pt idx="6">
                  <c:v>0.57999999999999996</c:v>
                </c:pt>
                <c:pt idx="7">
                  <c:v>0.2</c:v>
                </c:pt>
                <c:pt idx="8">
                  <c:v>0.18</c:v>
                </c:pt>
                <c:pt idx="9">
                  <c:v>92.48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0-4D50-9E38-AA6FA1714AB0}"/>
            </c:ext>
          </c:extLst>
        </c:ser>
        <c:ser>
          <c:idx val="1"/>
          <c:order val="1"/>
          <c:tx>
            <c:strRef>
              <c:f>'Business environment'!$D$557</c:f>
              <c:strCache>
                <c:ptCount val="1"/>
                <c:pt idx="0">
                  <c:v>Sells the waste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environment'!$D$558:$D$567</c:f>
              <c:numCache>
                <c:formatCode>General</c:formatCode>
                <c:ptCount val="10"/>
                <c:pt idx="0">
                  <c:v>42.35</c:v>
                </c:pt>
                <c:pt idx="1">
                  <c:v>2.13</c:v>
                </c:pt>
                <c:pt idx="2">
                  <c:v>7.7</c:v>
                </c:pt>
                <c:pt idx="3">
                  <c:v>0.42</c:v>
                </c:pt>
                <c:pt idx="4">
                  <c:v>47.41</c:v>
                </c:pt>
                <c:pt idx="5">
                  <c:v>21.51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  <c:pt idx="9">
                  <c:v>77.89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0-4D50-9E38-AA6FA1714AB0}"/>
            </c:ext>
          </c:extLst>
        </c:ser>
        <c:ser>
          <c:idx val="2"/>
          <c:order val="2"/>
          <c:tx>
            <c:strRef>
              <c:f>'Business environment'!$E$557</c:f>
              <c:strCache>
                <c:ptCount val="1"/>
                <c:pt idx="0">
                  <c:v>Dumping in free 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environment'!$E$558:$E$567</c:f>
              <c:numCache>
                <c:formatCode>General</c:formatCode>
                <c:ptCount val="10"/>
                <c:pt idx="0">
                  <c:v>7.35</c:v>
                </c:pt>
                <c:pt idx="1">
                  <c:v>2.76</c:v>
                </c:pt>
                <c:pt idx="2">
                  <c:v>61.52</c:v>
                </c:pt>
                <c:pt idx="3">
                  <c:v>6.71</c:v>
                </c:pt>
                <c:pt idx="4">
                  <c:v>21.66</c:v>
                </c:pt>
                <c:pt idx="5">
                  <c:v>6.08</c:v>
                </c:pt>
                <c:pt idx="6">
                  <c:v>0.68</c:v>
                </c:pt>
                <c:pt idx="7">
                  <c:v>0.23</c:v>
                </c:pt>
                <c:pt idx="8">
                  <c:v>0.1</c:v>
                </c:pt>
                <c:pt idx="9">
                  <c:v>92.91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0-4D50-9E38-AA6FA1714AB0}"/>
            </c:ext>
          </c:extLst>
        </c:ser>
        <c:ser>
          <c:idx val="3"/>
          <c:order val="3"/>
          <c:tx>
            <c:strRef>
              <c:f>'Business environment'!$F$557</c:f>
              <c:strCache>
                <c:ptCount val="1"/>
                <c:pt idx="0">
                  <c:v>Discharging into river or streams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environment'!$F$558:$F$567</c:f>
              <c:numCache>
                <c:formatCode>General</c:formatCode>
                <c:ptCount val="10"/>
                <c:pt idx="0">
                  <c:v>15.78</c:v>
                </c:pt>
                <c:pt idx="1">
                  <c:v>0</c:v>
                </c:pt>
                <c:pt idx="2">
                  <c:v>52.82</c:v>
                </c:pt>
                <c:pt idx="3">
                  <c:v>7.95</c:v>
                </c:pt>
                <c:pt idx="4">
                  <c:v>23.45</c:v>
                </c:pt>
                <c:pt idx="5">
                  <c:v>4.74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0-4D50-9E38-AA6FA1714AB0}"/>
            </c:ext>
          </c:extLst>
        </c:ser>
        <c:ser>
          <c:idx val="4"/>
          <c:order val="4"/>
          <c:tx>
            <c:strRef>
              <c:f>'Business environment'!$G$557</c:f>
              <c:strCache>
                <c:ptCount val="1"/>
                <c:pt idx="0">
                  <c:v>Burrying in specified places or burning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environment'!$G$558:$G$567</c:f>
              <c:numCache>
                <c:formatCode>General</c:formatCode>
                <c:ptCount val="10"/>
                <c:pt idx="0">
                  <c:v>3.56</c:v>
                </c:pt>
                <c:pt idx="1">
                  <c:v>4.84</c:v>
                </c:pt>
                <c:pt idx="2">
                  <c:v>47.27</c:v>
                </c:pt>
                <c:pt idx="3">
                  <c:v>11.28</c:v>
                </c:pt>
                <c:pt idx="4">
                  <c:v>33.049999999999997</c:v>
                </c:pt>
                <c:pt idx="5">
                  <c:v>7.5</c:v>
                </c:pt>
                <c:pt idx="6">
                  <c:v>1.44</c:v>
                </c:pt>
                <c:pt idx="7">
                  <c:v>0.44</c:v>
                </c:pt>
                <c:pt idx="8">
                  <c:v>0.37</c:v>
                </c:pt>
                <c:pt idx="9">
                  <c:v>90.25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0-4D50-9E38-AA6FA1714AB0}"/>
            </c:ext>
          </c:extLst>
        </c:ser>
        <c:ser>
          <c:idx val="5"/>
          <c:order val="5"/>
          <c:tx>
            <c:strRef>
              <c:f>'Business environment'!$H$557</c:f>
              <c:strCache>
                <c:ptCount val="1"/>
                <c:pt idx="0">
                  <c:v>Recycling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'Business environment'!$A$558:$B$567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environment'!$H$558:$H$567</c:f>
              <c:numCache>
                <c:formatCode>General</c:formatCode>
                <c:ptCount val="10"/>
                <c:pt idx="0">
                  <c:v>20.2</c:v>
                </c:pt>
                <c:pt idx="1">
                  <c:v>0.69</c:v>
                </c:pt>
                <c:pt idx="2">
                  <c:v>19.79</c:v>
                </c:pt>
                <c:pt idx="3">
                  <c:v>4.7699999999999996</c:v>
                </c:pt>
                <c:pt idx="4">
                  <c:v>54.55</c:v>
                </c:pt>
                <c:pt idx="5">
                  <c:v>25.25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0-4D50-9E38-AA6FA1714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8032544"/>
        <c:axId val="397120111"/>
      </c:barChart>
      <c:catAx>
        <c:axId val="112803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20111"/>
        <c:crosses val="autoZero"/>
        <c:auto val="1"/>
        <c:lblAlgn val="ctr"/>
        <c:lblOffset val="100"/>
        <c:noMultiLvlLbl val="0"/>
      </c:catAx>
      <c:valAx>
        <c:axId val="3971201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03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413875630539601E-2"/>
          <c:y val="0.82493362103550505"/>
          <c:w val="0.936984099397002"/>
          <c:h val="8.36378224950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d68050f-62fb-4326-bb88-b688954b91c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activities'!$B$35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activities'!$A$36:$A$39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activities'!$B$36:$B$39</c:f>
              <c:numCache>
                <c:formatCode>_(* #,##0_);_(* \(#,##0\);_(* "-"??_);_(@_)</c:formatCode>
                <c:ptCount val="4"/>
                <c:pt idx="0">
                  <c:v>214911.46</c:v>
                </c:pt>
                <c:pt idx="1">
                  <c:v>14354.03</c:v>
                </c:pt>
                <c:pt idx="2" formatCode="#,##0">
                  <c:v>0</c:v>
                </c:pt>
                <c:pt idx="3" formatCode="#,##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A-4706-A459-81C081F10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671808"/>
        <c:axId val="368669848"/>
      </c:barChart>
      <c:lineChart>
        <c:grouping val="standard"/>
        <c:varyColors val="0"/>
        <c:ser>
          <c:idx val="1"/>
          <c:order val="1"/>
          <c:tx>
            <c:strRef>
              <c:f>'Business activities'!$C$35</c:f>
              <c:strCache>
                <c:ptCount val="1"/>
                <c:pt idx="0">
                  <c:v>Formal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activities'!$A$36:$A$39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'Business activities'!$C$36:$C$39</c:f>
              <c:numCache>
                <c:formatCode>#,##0</c:formatCode>
                <c:ptCount val="4"/>
                <c:pt idx="0">
                  <c:v>3939.54</c:v>
                </c:pt>
                <c:pt idx="1">
                  <c:v>14618.55</c:v>
                </c:pt>
                <c:pt idx="2">
                  <c:v>8226.7999999999993</c:v>
                </c:pt>
                <c:pt idx="3">
                  <c:v>4609.1099999999997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A-4706-A459-81C081F10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72200"/>
        <c:axId val="368670240"/>
      </c:lineChart>
      <c:catAx>
        <c:axId val="3686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69848"/>
        <c:crosses val="autoZero"/>
        <c:auto val="1"/>
        <c:lblAlgn val="ctr"/>
        <c:lblOffset val="100"/>
        <c:noMultiLvlLbl val="0"/>
      </c:catAx>
      <c:valAx>
        <c:axId val="36866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71808"/>
        <c:crosses val="autoZero"/>
        <c:crossBetween val="between"/>
      </c:valAx>
      <c:catAx>
        <c:axId val="36867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670240"/>
        <c:crosses val="autoZero"/>
        <c:auto val="1"/>
        <c:lblAlgn val="ctr"/>
        <c:lblOffset val="100"/>
        <c:noMultiLvlLbl val="0"/>
      </c:catAx>
      <c:valAx>
        <c:axId val="3686702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67220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128fa7a-c0bd-419a-8ac3-c107cc01b77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environment'!$C$577</c:f>
              <c:strCache>
                <c:ptCount val="1"/>
                <c:pt idx="0">
                  <c:v>Pay some one to remove the waste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environment'!$C$578:$C$583</c:f>
              <c:numCache>
                <c:formatCode>#,##0.0</c:formatCode>
                <c:ptCount val="6"/>
                <c:pt idx="0">
                  <c:v>14.76</c:v>
                </c:pt>
                <c:pt idx="1">
                  <c:v>43.31</c:v>
                </c:pt>
                <c:pt idx="2">
                  <c:v>26.19</c:v>
                </c:pt>
                <c:pt idx="3">
                  <c:v>15.74</c:v>
                </c:pt>
                <c:pt idx="4">
                  <c:v>90.97</c:v>
                </c:pt>
                <c:pt idx="5">
                  <c:v>9.0299999999999994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ACF-8A83-BF17194C89AD}"/>
            </c:ext>
          </c:extLst>
        </c:ser>
        <c:ser>
          <c:idx val="1"/>
          <c:order val="1"/>
          <c:tx>
            <c:strRef>
              <c:f>'Business environment'!$D$577</c:f>
              <c:strCache>
                <c:ptCount val="1"/>
                <c:pt idx="0">
                  <c:v>Sells the waste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environment'!$D$578:$D$583</c:f>
              <c:numCache>
                <c:formatCode>#,##0.0</c:formatCode>
                <c:ptCount val="6"/>
                <c:pt idx="0">
                  <c:v>2.56</c:v>
                </c:pt>
                <c:pt idx="1">
                  <c:v>19.62</c:v>
                </c:pt>
                <c:pt idx="2">
                  <c:v>42.28</c:v>
                </c:pt>
                <c:pt idx="3">
                  <c:v>35.54</c:v>
                </c:pt>
                <c:pt idx="4">
                  <c:v>81.2</c:v>
                </c:pt>
                <c:pt idx="5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6-4ACF-8A83-BF17194C89AD}"/>
            </c:ext>
          </c:extLst>
        </c:ser>
        <c:ser>
          <c:idx val="2"/>
          <c:order val="2"/>
          <c:tx>
            <c:strRef>
              <c:f>'Business environment'!$E$577</c:f>
              <c:strCache>
                <c:ptCount val="1"/>
                <c:pt idx="0">
                  <c:v>Dumping in free 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environment'!$E$578:$E$583</c:f>
              <c:numCache>
                <c:formatCode>#,##0.0</c:formatCode>
                <c:ptCount val="6"/>
                <c:pt idx="0">
                  <c:v>0.95</c:v>
                </c:pt>
                <c:pt idx="1">
                  <c:v>49.84</c:v>
                </c:pt>
                <c:pt idx="2">
                  <c:v>38.409999999999997</c:v>
                </c:pt>
                <c:pt idx="3">
                  <c:v>10.8</c:v>
                </c:pt>
                <c:pt idx="4">
                  <c:v>95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6-4ACF-8A83-BF17194C89AD}"/>
            </c:ext>
          </c:extLst>
        </c:ser>
        <c:ser>
          <c:idx val="3"/>
          <c:order val="3"/>
          <c:tx>
            <c:strRef>
              <c:f>'Business environment'!$F$577</c:f>
              <c:strCache>
                <c:ptCount val="1"/>
                <c:pt idx="0">
                  <c:v>Discharging into river or streams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environment'!$F$578:$F$583</c:f>
              <c:numCache>
                <c:formatCode>#,##0.0</c:formatCode>
                <c:ptCount val="6"/>
                <c:pt idx="0">
                  <c:v>5.56</c:v>
                </c:pt>
                <c:pt idx="1">
                  <c:v>32.049999999999997</c:v>
                </c:pt>
                <c:pt idx="2">
                  <c:v>34.86</c:v>
                </c:pt>
                <c:pt idx="3">
                  <c:v>27.53</c:v>
                </c:pt>
                <c:pt idx="4">
                  <c:v>92.01</c:v>
                </c:pt>
                <c:pt idx="5">
                  <c:v>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66-4ACF-8A83-BF17194C89AD}"/>
            </c:ext>
          </c:extLst>
        </c:ser>
        <c:ser>
          <c:idx val="4"/>
          <c:order val="4"/>
          <c:tx>
            <c:strRef>
              <c:f>'Business environment'!$G$577</c:f>
              <c:strCache>
                <c:ptCount val="1"/>
                <c:pt idx="0">
                  <c:v>Burrying in specified places or burning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environment'!$G$578:$G$583</c:f>
              <c:numCache>
                <c:formatCode>#,##0.0</c:formatCode>
                <c:ptCount val="6"/>
                <c:pt idx="0">
                  <c:v>4.3499999999999996</c:v>
                </c:pt>
                <c:pt idx="1">
                  <c:v>53.35</c:v>
                </c:pt>
                <c:pt idx="2">
                  <c:v>31.56</c:v>
                </c:pt>
                <c:pt idx="3">
                  <c:v>10.74</c:v>
                </c:pt>
                <c:pt idx="4">
                  <c:v>95.96</c:v>
                </c:pt>
                <c:pt idx="5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6-4ACF-8A83-BF17194C89AD}"/>
            </c:ext>
          </c:extLst>
        </c:ser>
        <c:ser>
          <c:idx val="5"/>
          <c:order val="5"/>
          <c:tx>
            <c:strRef>
              <c:f>'Business environment'!$H$577</c:f>
              <c:strCache>
                <c:ptCount val="1"/>
                <c:pt idx="0">
                  <c:v>Recycling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'Business environment'!$A$578:$B$583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environment'!$H$578:$H$583</c:f>
              <c:numCache>
                <c:formatCode>#,##0.0</c:formatCode>
                <c:ptCount val="6"/>
                <c:pt idx="0">
                  <c:v>0.54</c:v>
                </c:pt>
                <c:pt idx="1">
                  <c:v>29.48</c:v>
                </c:pt>
                <c:pt idx="2">
                  <c:v>43.9</c:v>
                </c:pt>
                <c:pt idx="3">
                  <c:v>26.08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66-4ACF-8A83-BF17194C8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8026784"/>
        <c:axId val="481012735"/>
      </c:barChart>
      <c:catAx>
        <c:axId val="11280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12735"/>
        <c:crosses val="autoZero"/>
        <c:auto val="1"/>
        <c:lblAlgn val="ctr"/>
        <c:lblOffset val="100"/>
        <c:noMultiLvlLbl val="0"/>
      </c:catAx>
      <c:valAx>
        <c:axId val="481012735"/>
        <c:scaling>
          <c:orientation val="minMax"/>
          <c:max val="10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0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6adde16-4597-466b-b2e5-90065f6114b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environment'!$C$596</c:f>
              <c:strCache>
                <c:ptCount val="1"/>
                <c:pt idx="0">
                  <c:v>WASAC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environment'!$C$597:$C$602</c:f>
              <c:numCache>
                <c:formatCode>General</c:formatCode>
                <c:ptCount val="6"/>
                <c:pt idx="0">
                  <c:v>7.48</c:v>
                </c:pt>
                <c:pt idx="1">
                  <c:v>42.96</c:v>
                </c:pt>
                <c:pt idx="2">
                  <c:v>31.08</c:v>
                </c:pt>
                <c:pt idx="3">
                  <c:v>18.489999999999998</c:v>
                </c:pt>
                <c:pt idx="4">
                  <c:v>90.29</c:v>
                </c:pt>
                <c:pt idx="5">
                  <c:v>9.7100000000000009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C-47B8-B1AD-60B3E820D15E}"/>
            </c:ext>
          </c:extLst>
        </c:ser>
        <c:ser>
          <c:idx val="1"/>
          <c:order val="1"/>
          <c:tx>
            <c:strRef>
              <c:f>'Business environment'!$D$596</c:f>
              <c:strCache>
                <c:ptCount val="1"/>
                <c:pt idx="0">
                  <c:v>Rainwater storage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environment'!$D$597:$D$602</c:f>
              <c:numCache>
                <c:formatCode>General</c:formatCode>
                <c:ptCount val="6"/>
                <c:pt idx="0">
                  <c:v>1.04</c:v>
                </c:pt>
                <c:pt idx="1">
                  <c:v>44.92</c:v>
                </c:pt>
                <c:pt idx="2">
                  <c:v>40.9</c:v>
                </c:pt>
                <c:pt idx="3">
                  <c:v>13.14</c:v>
                </c:pt>
                <c:pt idx="4">
                  <c:v>79.319999999999993</c:v>
                </c:pt>
                <c:pt idx="5">
                  <c:v>20.68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C-47B8-B1AD-60B3E820D15E}"/>
            </c:ext>
          </c:extLst>
        </c:ser>
        <c:ser>
          <c:idx val="2"/>
          <c:order val="2"/>
          <c:tx>
            <c:strRef>
              <c:f>'Business environment'!$E$596</c:f>
              <c:strCache>
                <c:ptCount val="1"/>
                <c:pt idx="0">
                  <c:v>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environment'!$E$597:$E$602</c:f>
              <c:numCache>
                <c:formatCode>General</c:formatCode>
                <c:ptCount val="6"/>
                <c:pt idx="0">
                  <c:v>3.3</c:v>
                </c:pt>
                <c:pt idx="1">
                  <c:v>31.29</c:v>
                </c:pt>
                <c:pt idx="2">
                  <c:v>56.91</c:v>
                </c:pt>
                <c:pt idx="3">
                  <c:v>8.49</c:v>
                </c:pt>
                <c:pt idx="4">
                  <c:v>92.46</c:v>
                </c:pt>
                <c:pt idx="5">
                  <c:v>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C-47B8-B1AD-60B3E820D15E}"/>
            </c:ext>
          </c:extLst>
        </c:ser>
        <c:ser>
          <c:idx val="3"/>
          <c:order val="3"/>
          <c:tx>
            <c:strRef>
              <c:f>'Business environment'!$F$596</c:f>
              <c:strCache>
                <c:ptCount val="1"/>
                <c:pt idx="0">
                  <c:v>Lake or dam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environment'!$F$597:$F$602</c:f>
              <c:numCache>
                <c:formatCode>General</c:formatCode>
                <c:ptCount val="6"/>
                <c:pt idx="0">
                  <c:v>0</c:v>
                </c:pt>
                <c:pt idx="1">
                  <c:v>57.37</c:v>
                </c:pt>
                <c:pt idx="2">
                  <c:v>33.22</c:v>
                </c:pt>
                <c:pt idx="3">
                  <c:v>9.41</c:v>
                </c:pt>
                <c:pt idx="4">
                  <c:v>96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C-47B8-B1AD-60B3E820D15E}"/>
            </c:ext>
          </c:extLst>
        </c:ser>
        <c:ser>
          <c:idx val="4"/>
          <c:order val="4"/>
          <c:tx>
            <c:strRef>
              <c:f>'Business environment'!$G$596</c:f>
              <c:strCache>
                <c:ptCount val="1"/>
                <c:pt idx="0">
                  <c:v>Delivered by other in tank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environment'!$G$597:$G$602</c:f>
              <c:numCache>
                <c:formatCode>General</c:formatCode>
                <c:ptCount val="6"/>
                <c:pt idx="0">
                  <c:v>1.1399999999999999</c:v>
                </c:pt>
                <c:pt idx="1">
                  <c:v>46.1</c:v>
                </c:pt>
                <c:pt idx="2">
                  <c:v>34.869999999999997</c:v>
                </c:pt>
                <c:pt idx="3">
                  <c:v>17.899999999999999</c:v>
                </c:pt>
                <c:pt idx="4">
                  <c:v>96.42</c:v>
                </c:pt>
                <c:pt idx="5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C-47B8-B1AD-60B3E820D15E}"/>
            </c:ext>
          </c:extLst>
        </c:ser>
        <c:ser>
          <c:idx val="5"/>
          <c:order val="5"/>
          <c:tx>
            <c:strRef>
              <c:f>'Business environment'!$H$596</c:f>
              <c:strCache>
                <c:ptCount val="1"/>
                <c:pt idx="0">
                  <c:v>Recycled water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environment'!$H$597:$H$602</c:f>
              <c:numCache>
                <c:formatCode>General</c:formatCode>
                <c:ptCount val="6"/>
                <c:pt idx="0">
                  <c:v>0</c:v>
                </c:pt>
                <c:pt idx="1">
                  <c:v>36.72</c:v>
                </c:pt>
                <c:pt idx="2">
                  <c:v>39.659999999999997</c:v>
                </c:pt>
                <c:pt idx="3">
                  <c:v>23.62</c:v>
                </c:pt>
                <c:pt idx="4">
                  <c:v>95.28</c:v>
                </c:pt>
                <c:pt idx="5">
                  <c:v>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C-47B8-B1AD-60B3E820D15E}"/>
            </c:ext>
          </c:extLst>
        </c:ser>
        <c:ser>
          <c:idx val="6"/>
          <c:order val="6"/>
          <c:tx>
            <c:strRef>
              <c:f>'Business environment'!$I$596</c:f>
              <c:strCache>
                <c:ptCount val="1"/>
                <c:pt idx="0">
                  <c:v>Water from spring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'Business environment'!$A$597:$B$602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environment'!$I$597:$I$602</c:f>
              <c:numCache>
                <c:formatCode>General</c:formatCode>
                <c:ptCount val="6"/>
                <c:pt idx="0">
                  <c:v>0</c:v>
                </c:pt>
                <c:pt idx="1">
                  <c:v>38.409999999999997</c:v>
                </c:pt>
                <c:pt idx="2">
                  <c:v>39.46</c:v>
                </c:pt>
                <c:pt idx="3">
                  <c:v>22.13</c:v>
                </c:pt>
                <c:pt idx="4">
                  <c:v>97.32</c:v>
                </c:pt>
                <c:pt idx="5">
                  <c:v>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C-47B8-B1AD-60B3E820D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02207"/>
        <c:axId val="1119579552"/>
      </c:barChart>
      <c:catAx>
        <c:axId val="49080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579552"/>
        <c:crosses val="autoZero"/>
        <c:auto val="1"/>
        <c:lblAlgn val="ctr"/>
        <c:lblOffset val="100"/>
        <c:noMultiLvlLbl val="0"/>
      </c:catAx>
      <c:valAx>
        <c:axId val="1119579552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0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99480162653E-2"/>
          <c:y val="0.76922932393406995"/>
          <c:w val="0.92276593590241196"/>
          <c:h val="0.105181999747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9c055ae-329d-45c5-a841-d5d4d5d409d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8389129483814499"/>
          <c:h val="0.5444830854476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environment'!$A$613:$B$621</c:f>
              <c:multiLvlStrCache>
                <c:ptCount val="9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Micro 1-3</c:v>
                  </c:pt>
                  <c:pt idx="6">
                    <c:v>Small 4-30</c:v>
                  </c:pt>
                  <c:pt idx="7">
                    <c:v>Medium 31-100</c:v>
                  </c:pt>
                  <c:pt idx="8">
                    <c:v>Big 100 +</c:v>
                  </c:pt>
                </c:lvl>
                <c:lvl>
                  <c:pt idx="0">
                    <c:v>Sector</c:v>
                  </c:pt>
                  <c:pt idx="5">
                    <c:v>Size</c:v>
                  </c:pt>
                </c:lvl>
              </c:multiLvlStrCache>
            </c:multiLvlStrRef>
          </c:cat>
          <c:val>
            <c:numRef>
              <c:f>'Business environment'!$C$613:$C$621</c:f>
              <c:numCache>
                <c:formatCode>0.0</c:formatCode>
                <c:ptCount val="9"/>
                <c:pt idx="0">
                  <c:v>7.42</c:v>
                </c:pt>
                <c:pt idx="1">
                  <c:v>6.67</c:v>
                </c:pt>
                <c:pt idx="2">
                  <c:v>24.7</c:v>
                </c:pt>
                <c:pt idx="3">
                  <c:v>16.350000000000001</c:v>
                </c:pt>
                <c:pt idx="4">
                  <c:v>5.59</c:v>
                </c:pt>
                <c:pt idx="5">
                  <c:v>1.47</c:v>
                </c:pt>
                <c:pt idx="6">
                  <c:v>10.28</c:v>
                </c:pt>
                <c:pt idx="7">
                  <c:v>11.55</c:v>
                </c:pt>
                <c:pt idx="8">
                  <c:v>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E-44D9-A832-2E0CB0EF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28034944"/>
        <c:axId val="368282431"/>
      </c:barChart>
      <c:catAx>
        <c:axId val="11280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282431"/>
        <c:crosses val="autoZero"/>
        <c:auto val="1"/>
        <c:lblAlgn val="ctr"/>
        <c:lblOffset val="100"/>
        <c:noMultiLvlLbl val="0"/>
      </c:catAx>
      <c:valAx>
        <c:axId val="36828243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03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b545b0a7-08b4-4e21-bc34-f163614e5e9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environment'!$B$645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environment'!$A$646:$A$660</c:f>
              <c:strCache>
                <c:ptCount val="15"/>
                <c:pt idx="0">
                  <c:v>Complex numerical or statistical skills</c:v>
                </c:pt>
                <c:pt idx="1">
                  <c:v>Basic numerical skills and understanding</c:v>
                </c:pt>
                <c:pt idx="2">
                  <c:v>Manual dexterity such as repairing  mending  constructing or adjusting things</c:v>
                </c:pt>
                <c:pt idx="3">
                  <c:v>Reading and understanding reports,  manuals,  instructions and guidelines</c:v>
                </c:pt>
                <c:pt idx="4">
                  <c:v>Knowledge of products and services offered</c:v>
                </c:pt>
                <c:pt idx="5">
                  <c:v>Knowledge of how the organization works</c:v>
                </c:pt>
                <c:pt idx="6">
                  <c:v>Writing guidelines,reports, reports, manuals, or instructions</c:v>
                </c:pt>
                <c:pt idx="7">
                  <c:v>Oral Kinyarwanda Skills</c:v>
                </c:pt>
                <c:pt idx="8">
                  <c:v>Computer literacy,Basic IT Skills </c:v>
                </c:pt>
                <c:pt idx="9">
                  <c:v>Solving complex problems that require adaptation  innovation and creativity</c:v>
                </c:pt>
                <c:pt idx="10">
                  <c:v>Specialized skills or knowledge needed to perform tasks assembling</c:v>
                </c:pt>
                <c:pt idx="11">
                  <c:v>Written Kinyarwanda Skills</c:v>
                </c:pt>
                <c:pt idx="12">
                  <c:v>Adapting to the new equipment  materials  systems or technologies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environment'!$B$646:$B$660</c:f>
              <c:numCache>
                <c:formatCode>0.0</c:formatCode>
                <c:ptCount val="15"/>
                <c:pt idx="0">
                  <c:v>3.96</c:v>
                </c:pt>
                <c:pt idx="1">
                  <c:v>1.47</c:v>
                </c:pt>
                <c:pt idx="2">
                  <c:v>0.73</c:v>
                </c:pt>
                <c:pt idx="3">
                  <c:v>3.41</c:v>
                </c:pt>
                <c:pt idx="4">
                  <c:v>0.93</c:v>
                </c:pt>
                <c:pt idx="5">
                  <c:v>0.73</c:v>
                </c:pt>
                <c:pt idx="6">
                  <c:v>4.58</c:v>
                </c:pt>
                <c:pt idx="7">
                  <c:v>2.36</c:v>
                </c:pt>
                <c:pt idx="8">
                  <c:v>3.42</c:v>
                </c:pt>
                <c:pt idx="9">
                  <c:v>2.93</c:v>
                </c:pt>
                <c:pt idx="10">
                  <c:v>2.2000000000000002</c:v>
                </c:pt>
                <c:pt idx="11">
                  <c:v>2.82</c:v>
                </c:pt>
                <c:pt idx="12">
                  <c:v>0.73</c:v>
                </c:pt>
                <c:pt idx="13">
                  <c:v>7.11</c:v>
                </c:pt>
                <c:pt idx="14">
                  <c:v>8.1300000000000008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C-4F61-99B5-F78C48093B5D}"/>
            </c:ext>
          </c:extLst>
        </c:ser>
        <c:ser>
          <c:idx val="1"/>
          <c:order val="1"/>
          <c:tx>
            <c:strRef>
              <c:f>'Business environment'!$C$645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environment'!$A$646:$A$660</c:f>
              <c:strCache>
                <c:ptCount val="15"/>
                <c:pt idx="0">
                  <c:v>Complex numerical or statistical skills</c:v>
                </c:pt>
                <c:pt idx="1">
                  <c:v>Basic numerical skills and understanding</c:v>
                </c:pt>
                <c:pt idx="2">
                  <c:v>Manual dexterity such as repairing  mending  constructing or adjusting things</c:v>
                </c:pt>
                <c:pt idx="3">
                  <c:v>Reading and understanding reports,  manuals,  instructions and guidelines</c:v>
                </c:pt>
                <c:pt idx="4">
                  <c:v>Knowledge of products and services offered</c:v>
                </c:pt>
                <c:pt idx="5">
                  <c:v>Knowledge of how the organization works</c:v>
                </c:pt>
                <c:pt idx="6">
                  <c:v>Writing guidelines,reports, reports, manuals, or instructions</c:v>
                </c:pt>
                <c:pt idx="7">
                  <c:v>Oral Kinyarwanda Skills</c:v>
                </c:pt>
                <c:pt idx="8">
                  <c:v>Computer literacy,Basic IT Skills </c:v>
                </c:pt>
                <c:pt idx="9">
                  <c:v>Solving complex problems that require adaptation  innovation and creativity</c:v>
                </c:pt>
                <c:pt idx="10">
                  <c:v>Specialized skills or knowledge needed to perform tasks assembling</c:v>
                </c:pt>
                <c:pt idx="11">
                  <c:v>Written Kinyarwanda Skills</c:v>
                </c:pt>
                <c:pt idx="12">
                  <c:v>Adapting to the new equipment  materials  systems or technologies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environment'!$C$646:$C$660</c:f>
              <c:numCache>
                <c:formatCode>0.0</c:formatCode>
                <c:ptCount val="15"/>
                <c:pt idx="0">
                  <c:v>7.8</c:v>
                </c:pt>
                <c:pt idx="1">
                  <c:v>3.02</c:v>
                </c:pt>
                <c:pt idx="2">
                  <c:v>2.92</c:v>
                </c:pt>
                <c:pt idx="3">
                  <c:v>5.05</c:v>
                </c:pt>
                <c:pt idx="4">
                  <c:v>3.95</c:v>
                </c:pt>
                <c:pt idx="5">
                  <c:v>4.5</c:v>
                </c:pt>
                <c:pt idx="6">
                  <c:v>7.84</c:v>
                </c:pt>
                <c:pt idx="7">
                  <c:v>2.93</c:v>
                </c:pt>
                <c:pt idx="8">
                  <c:v>14.83</c:v>
                </c:pt>
                <c:pt idx="9">
                  <c:v>5.97</c:v>
                </c:pt>
                <c:pt idx="10">
                  <c:v>7.28</c:v>
                </c:pt>
                <c:pt idx="11">
                  <c:v>3.03</c:v>
                </c:pt>
                <c:pt idx="12">
                  <c:v>7.93</c:v>
                </c:pt>
                <c:pt idx="13">
                  <c:v>22.16</c:v>
                </c:pt>
                <c:pt idx="14">
                  <c:v>23.63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C-4F61-99B5-F78C48093B5D}"/>
            </c:ext>
          </c:extLst>
        </c:ser>
        <c:ser>
          <c:idx val="2"/>
          <c:order val="2"/>
          <c:tx>
            <c:strRef>
              <c:f>'Business environment'!$D$645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environment'!$A$646:$A$660</c:f>
              <c:strCache>
                <c:ptCount val="15"/>
                <c:pt idx="0">
                  <c:v>Complex numerical or statistical skills</c:v>
                </c:pt>
                <c:pt idx="1">
                  <c:v>Basic numerical skills and understanding</c:v>
                </c:pt>
                <c:pt idx="2">
                  <c:v>Manual dexterity such as repairing  mending  constructing or adjusting things</c:v>
                </c:pt>
                <c:pt idx="3">
                  <c:v>Reading and understanding reports,  manuals,  instructions and guidelines</c:v>
                </c:pt>
                <c:pt idx="4">
                  <c:v>Knowledge of products and services offered</c:v>
                </c:pt>
                <c:pt idx="5">
                  <c:v>Knowledge of how the organization works</c:v>
                </c:pt>
                <c:pt idx="6">
                  <c:v>Writing guidelines,reports, reports, manuals, or instructions</c:v>
                </c:pt>
                <c:pt idx="7">
                  <c:v>Oral Kinyarwanda Skills</c:v>
                </c:pt>
                <c:pt idx="8">
                  <c:v>Computer literacy,Basic IT Skills </c:v>
                </c:pt>
                <c:pt idx="9">
                  <c:v>Solving complex problems that require adaptation  innovation and creativity</c:v>
                </c:pt>
                <c:pt idx="10">
                  <c:v>Specialized skills or knowledge needed to perform tasks assembling</c:v>
                </c:pt>
                <c:pt idx="11">
                  <c:v>Written Kinyarwanda Skills</c:v>
                </c:pt>
                <c:pt idx="12">
                  <c:v>Adapting to the new equipment  materials  systems or technologies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environment'!$D$646:$D$660</c:f>
              <c:numCache>
                <c:formatCode>0.0</c:formatCode>
                <c:ptCount val="15"/>
                <c:pt idx="0">
                  <c:v>11.62</c:v>
                </c:pt>
                <c:pt idx="1">
                  <c:v>3.47</c:v>
                </c:pt>
                <c:pt idx="2">
                  <c:v>3.4</c:v>
                </c:pt>
                <c:pt idx="3">
                  <c:v>6.17</c:v>
                </c:pt>
                <c:pt idx="4">
                  <c:v>4.3</c:v>
                </c:pt>
                <c:pt idx="5">
                  <c:v>4.47</c:v>
                </c:pt>
                <c:pt idx="6">
                  <c:v>11.72</c:v>
                </c:pt>
                <c:pt idx="7">
                  <c:v>8.35</c:v>
                </c:pt>
                <c:pt idx="8">
                  <c:v>25.74</c:v>
                </c:pt>
                <c:pt idx="9">
                  <c:v>6.47</c:v>
                </c:pt>
                <c:pt idx="10">
                  <c:v>14.25</c:v>
                </c:pt>
                <c:pt idx="11">
                  <c:v>8.2200000000000006</c:v>
                </c:pt>
                <c:pt idx="12">
                  <c:v>11.89</c:v>
                </c:pt>
                <c:pt idx="13">
                  <c:v>29.2</c:v>
                </c:pt>
                <c:pt idx="14">
                  <c:v>39.270000000000003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C-4F61-99B5-F78C48093B5D}"/>
            </c:ext>
          </c:extLst>
        </c:ser>
        <c:ser>
          <c:idx val="3"/>
          <c:order val="3"/>
          <c:tx>
            <c:strRef>
              <c:f>'Business environment'!$E$645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environment'!$A$646:$A$660</c:f>
              <c:strCache>
                <c:ptCount val="15"/>
                <c:pt idx="0">
                  <c:v>Complex numerical or statistical skills</c:v>
                </c:pt>
                <c:pt idx="1">
                  <c:v>Basic numerical skills and understanding</c:v>
                </c:pt>
                <c:pt idx="2">
                  <c:v>Manual dexterity such as repairing  mending  constructing or adjusting things</c:v>
                </c:pt>
                <c:pt idx="3">
                  <c:v>Reading and understanding reports,  manuals,  instructions and guidelines</c:v>
                </c:pt>
                <c:pt idx="4">
                  <c:v>Knowledge of products and services offered</c:v>
                </c:pt>
                <c:pt idx="5">
                  <c:v>Knowledge of how the organization works</c:v>
                </c:pt>
                <c:pt idx="6">
                  <c:v>Writing guidelines,reports, reports, manuals, or instructions</c:v>
                </c:pt>
                <c:pt idx="7">
                  <c:v>Oral Kinyarwanda Skills</c:v>
                </c:pt>
                <c:pt idx="8">
                  <c:v>Computer literacy,Basic IT Skills </c:v>
                </c:pt>
                <c:pt idx="9">
                  <c:v>Solving complex problems that require adaptation  innovation and creativity</c:v>
                </c:pt>
                <c:pt idx="10">
                  <c:v>Specialized skills or knowledge needed to perform tasks assembling</c:v>
                </c:pt>
                <c:pt idx="11">
                  <c:v>Written Kinyarwanda Skills</c:v>
                </c:pt>
                <c:pt idx="12">
                  <c:v>Adapting to the new equipment  materials  systems or technologies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environment'!$E$646:$E$660</c:f>
              <c:numCache>
                <c:formatCode>0.0</c:formatCode>
                <c:ptCount val="15"/>
                <c:pt idx="0">
                  <c:v>4.6900000000000004</c:v>
                </c:pt>
                <c:pt idx="1">
                  <c:v>1.91</c:v>
                </c:pt>
                <c:pt idx="2">
                  <c:v>2.0099999999999998</c:v>
                </c:pt>
                <c:pt idx="3">
                  <c:v>3.98</c:v>
                </c:pt>
                <c:pt idx="4">
                  <c:v>5.64</c:v>
                </c:pt>
                <c:pt idx="5">
                  <c:v>5.16</c:v>
                </c:pt>
                <c:pt idx="6">
                  <c:v>3.76</c:v>
                </c:pt>
                <c:pt idx="7">
                  <c:v>4.67</c:v>
                </c:pt>
                <c:pt idx="8">
                  <c:v>8.3800000000000008</c:v>
                </c:pt>
                <c:pt idx="9">
                  <c:v>3.11</c:v>
                </c:pt>
                <c:pt idx="10">
                  <c:v>3.9</c:v>
                </c:pt>
                <c:pt idx="11">
                  <c:v>3.22</c:v>
                </c:pt>
                <c:pt idx="12">
                  <c:v>5.35</c:v>
                </c:pt>
                <c:pt idx="13">
                  <c:v>13.75</c:v>
                </c:pt>
                <c:pt idx="14">
                  <c:v>24.21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C-4F61-99B5-F78C4809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210175"/>
        <c:axId val="600191967"/>
      </c:barChart>
      <c:catAx>
        <c:axId val="553210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91967"/>
        <c:crosses val="autoZero"/>
        <c:auto val="1"/>
        <c:lblAlgn val="ctr"/>
        <c:lblOffset val="100"/>
        <c:noMultiLvlLbl val="0"/>
      </c:catAx>
      <c:valAx>
        <c:axId val="600191967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10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2c73c6d-64cc-488b-b5a9-8a0d1c43599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environment'!$B$626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environment'!$A$627:$A$641</c:f>
              <c:strCache>
                <c:ptCount val="15"/>
                <c:pt idx="0">
                  <c:v>Manual dexterity such as repairing  mending  constructing or adjusting things</c:v>
                </c:pt>
                <c:pt idx="1">
                  <c:v>Knowledge of how the organization works</c:v>
                </c:pt>
                <c:pt idx="2">
                  <c:v>Basic numerical skills and understanding</c:v>
                </c:pt>
                <c:pt idx="3">
                  <c:v>Oral Kinyarwanda Skills</c:v>
                </c:pt>
                <c:pt idx="4">
                  <c:v>Written Kinyarwanda Skills</c:v>
                </c:pt>
                <c:pt idx="5">
                  <c:v>Knowledge of products and services offered</c:v>
                </c:pt>
                <c:pt idx="6">
                  <c:v>Reading and understanding reports,  manuals,  instructions and guidelines</c:v>
                </c:pt>
                <c:pt idx="7">
                  <c:v>Complex numerical or statistical skills</c:v>
                </c:pt>
                <c:pt idx="8">
                  <c:v>Solving complex problems that require adaptation  innovation and creativity</c:v>
                </c:pt>
                <c:pt idx="9">
                  <c:v>Writing guidelines,reports, reports, manuals, or instructions</c:v>
                </c:pt>
                <c:pt idx="10">
                  <c:v>Adapting to the new equipment  materials  systems or technologies</c:v>
                </c:pt>
                <c:pt idx="11">
                  <c:v>Specialized skills or knowledge needed to perform tasks assembling</c:v>
                </c:pt>
                <c:pt idx="12">
                  <c:v>Computer literacy,Basic IT Skills 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environment'!$B$627:$B$641</c:f>
              <c:numCache>
                <c:formatCode>0.0</c:formatCode>
                <c:ptCount val="15"/>
                <c:pt idx="0">
                  <c:v>5.17</c:v>
                </c:pt>
                <c:pt idx="1">
                  <c:v>5.41</c:v>
                </c:pt>
                <c:pt idx="2">
                  <c:v>3.94</c:v>
                </c:pt>
                <c:pt idx="3">
                  <c:v>2.56</c:v>
                </c:pt>
                <c:pt idx="4">
                  <c:v>3.07</c:v>
                </c:pt>
                <c:pt idx="5">
                  <c:v>6.54</c:v>
                </c:pt>
                <c:pt idx="6">
                  <c:v>6.23</c:v>
                </c:pt>
                <c:pt idx="7">
                  <c:v>14.54</c:v>
                </c:pt>
                <c:pt idx="8">
                  <c:v>6.69</c:v>
                </c:pt>
                <c:pt idx="9">
                  <c:v>16.59</c:v>
                </c:pt>
                <c:pt idx="10">
                  <c:v>8.84</c:v>
                </c:pt>
                <c:pt idx="11">
                  <c:v>19.09</c:v>
                </c:pt>
                <c:pt idx="12">
                  <c:v>20.07</c:v>
                </c:pt>
                <c:pt idx="13">
                  <c:v>21.2</c:v>
                </c:pt>
                <c:pt idx="14">
                  <c:v>27.44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0-4E22-A35B-8103E7F1D393}"/>
            </c:ext>
          </c:extLst>
        </c:ser>
        <c:ser>
          <c:idx val="1"/>
          <c:order val="1"/>
          <c:tx>
            <c:strRef>
              <c:f>'Business environment'!$C$626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environment'!$A$627:$A$641</c:f>
              <c:strCache>
                <c:ptCount val="15"/>
                <c:pt idx="0">
                  <c:v>Manual dexterity such as repairing  mending  constructing or adjusting things</c:v>
                </c:pt>
                <c:pt idx="1">
                  <c:v>Knowledge of how the organization works</c:v>
                </c:pt>
                <c:pt idx="2">
                  <c:v>Basic numerical skills and understanding</c:v>
                </c:pt>
                <c:pt idx="3">
                  <c:v>Oral Kinyarwanda Skills</c:v>
                </c:pt>
                <c:pt idx="4">
                  <c:v>Written Kinyarwanda Skills</c:v>
                </c:pt>
                <c:pt idx="5">
                  <c:v>Knowledge of products and services offered</c:v>
                </c:pt>
                <c:pt idx="6">
                  <c:v>Reading and understanding reports,  manuals,  instructions and guidelines</c:v>
                </c:pt>
                <c:pt idx="7">
                  <c:v>Complex numerical or statistical skills</c:v>
                </c:pt>
                <c:pt idx="8">
                  <c:v>Solving complex problems that require adaptation  innovation and creativity</c:v>
                </c:pt>
                <c:pt idx="9">
                  <c:v>Writing guidelines,reports, reports, manuals, or instructions</c:v>
                </c:pt>
                <c:pt idx="10">
                  <c:v>Adapting to the new equipment  materials  systems or technologies</c:v>
                </c:pt>
                <c:pt idx="11">
                  <c:v>Specialized skills or knowledge needed to perform tasks assembling</c:v>
                </c:pt>
                <c:pt idx="12">
                  <c:v>Computer literacy,Basic IT Skills 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environment'!$C$627:$C$641</c:f>
              <c:numCache>
                <c:formatCode>0.0</c:formatCode>
                <c:ptCount val="15"/>
                <c:pt idx="0">
                  <c:v>1.67</c:v>
                </c:pt>
                <c:pt idx="1">
                  <c:v>1.67</c:v>
                </c:pt>
                <c:pt idx="2">
                  <c:v>1.67</c:v>
                </c:pt>
                <c:pt idx="3">
                  <c:v>3.33</c:v>
                </c:pt>
                <c:pt idx="4">
                  <c:v>2.5</c:v>
                </c:pt>
                <c:pt idx="5">
                  <c:v>3.33</c:v>
                </c:pt>
                <c:pt idx="6">
                  <c:v>2.5</c:v>
                </c:pt>
                <c:pt idx="7">
                  <c:v>8.33</c:v>
                </c:pt>
                <c:pt idx="8">
                  <c:v>2.5</c:v>
                </c:pt>
                <c:pt idx="9">
                  <c:v>5</c:v>
                </c:pt>
                <c:pt idx="10">
                  <c:v>9.17</c:v>
                </c:pt>
                <c:pt idx="11">
                  <c:v>5</c:v>
                </c:pt>
                <c:pt idx="12">
                  <c:v>13.33</c:v>
                </c:pt>
                <c:pt idx="13">
                  <c:v>26.67</c:v>
                </c:pt>
                <c:pt idx="14">
                  <c:v>20.83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0-4E22-A35B-8103E7F1D393}"/>
            </c:ext>
          </c:extLst>
        </c:ser>
        <c:ser>
          <c:idx val="2"/>
          <c:order val="2"/>
          <c:tx>
            <c:strRef>
              <c:f>'Business environment'!$D$626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environment'!$A$627:$A$641</c:f>
              <c:strCache>
                <c:ptCount val="15"/>
                <c:pt idx="0">
                  <c:v>Manual dexterity such as repairing  mending  constructing or adjusting things</c:v>
                </c:pt>
                <c:pt idx="1">
                  <c:v>Knowledge of how the organization works</c:v>
                </c:pt>
                <c:pt idx="2">
                  <c:v>Basic numerical skills and understanding</c:v>
                </c:pt>
                <c:pt idx="3">
                  <c:v>Oral Kinyarwanda Skills</c:v>
                </c:pt>
                <c:pt idx="4">
                  <c:v>Written Kinyarwanda Skills</c:v>
                </c:pt>
                <c:pt idx="5">
                  <c:v>Knowledge of products and services offered</c:v>
                </c:pt>
                <c:pt idx="6">
                  <c:v>Reading and understanding reports,  manuals,  instructions and guidelines</c:v>
                </c:pt>
                <c:pt idx="7">
                  <c:v>Complex numerical or statistical skills</c:v>
                </c:pt>
                <c:pt idx="8">
                  <c:v>Solving complex problems that require adaptation  innovation and creativity</c:v>
                </c:pt>
                <c:pt idx="9">
                  <c:v>Writing guidelines,reports, reports, manuals, or instructions</c:v>
                </c:pt>
                <c:pt idx="10">
                  <c:v>Adapting to the new equipment  materials  systems or technologies</c:v>
                </c:pt>
                <c:pt idx="11">
                  <c:v>Specialized skills or knowledge needed to perform tasks assembling</c:v>
                </c:pt>
                <c:pt idx="12">
                  <c:v>Computer literacy,Basic IT Skills 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environment'!$D$627:$D$641</c:f>
              <c:numCache>
                <c:formatCode>0.0</c:formatCode>
                <c:ptCount val="15"/>
                <c:pt idx="0">
                  <c:v>2.1800000000000002</c:v>
                </c:pt>
                <c:pt idx="1">
                  <c:v>11.38</c:v>
                </c:pt>
                <c:pt idx="2">
                  <c:v>8.4700000000000006</c:v>
                </c:pt>
                <c:pt idx="3">
                  <c:v>4.5999999999999996</c:v>
                </c:pt>
                <c:pt idx="4">
                  <c:v>6.78</c:v>
                </c:pt>
                <c:pt idx="5">
                  <c:v>6.3</c:v>
                </c:pt>
                <c:pt idx="6">
                  <c:v>9.69</c:v>
                </c:pt>
                <c:pt idx="7">
                  <c:v>21.31</c:v>
                </c:pt>
                <c:pt idx="8">
                  <c:v>11.14</c:v>
                </c:pt>
                <c:pt idx="9">
                  <c:v>14.04</c:v>
                </c:pt>
                <c:pt idx="10">
                  <c:v>23.49</c:v>
                </c:pt>
                <c:pt idx="11">
                  <c:v>11.86</c:v>
                </c:pt>
                <c:pt idx="12">
                  <c:v>42.86</c:v>
                </c:pt>
                <c:pt idx="13">
                  <c:v>52.06</c:v>
                </c:pt>
                <c:pt idx="14">
                  <c:v>49.88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0-4E22-A35B-8103E7F1D393}"/>
            </c:ext>
          </c:extLst>
        </c:ser>
        <c:ser>
          <c:idx val="3"/>
          <c:order val="3"/>
          <c:tx>
            <c:strRef>
              <c:f>'Business environment'!$E$626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environment'!$A$627:$A$641</c:f>
              <c:strCache>
                <c:ptCount val="15"/>
                <c:pt idx="0">
                  <c:v>Manual dexterity such as repairing  mending  constructing or adjusting things</c:v>
                </c:pt>
                <c:pt idx="1">
                  <c:v>Knowledge of how the organization works</c:v>
                </c:pt>
                <c:pt idx="2">
                  <c:v>Basic numerical skills and understanding</c:v>
                </c:pt>
                <c:pt idx="3">
                  <c:v>Oral Kinyarwanda Skills</c:v>
                </c:pt>
                <c:pt idx="4">
                  <c:v>Written Kinyarwanda Skills</c:v>
                </c:pt>
                <c:pt idx="5">
                  <c:v>Knowledge of products and services offered</c:v>
                </c:pt>
                <c:pt idx="6">
                  <c:v>Reading and understanding reports,  manuals,  instructions and guidelines</c:v>
                </c:pt>
                <c:pt idx="7">
                  <c:v>Complex numerical or statistical skills</c:v>
                </c:pt>
                <c:pt idx="8">
                  <c:v>Solving complex problems that require adaptation  innovation and creativity</c:v>
                </c:pt>
                <c:pt idx="9">
                  <c:v>Writing guidelines,reports, reports, manuals, or instructions</c:v>
                </c:pt>
                <c:pt idx="10">
                  <c:v>Adapting to the new equipment  materials  systems or technologies</c:v>
                </c:pt>
                <c:pt idx="11">
                  <c:v>Specialized skills or knowledge needed to perform tasks assembling</c:v>
                </c:pt>
                <c:pt idx="12">
                  <c:v>Computer literacy,Basic IT Skills 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environment'!$E$627:$E$641</c:f>
              <c:numCache>
                <c:formatCode>0.0</c:formatCode>
                <c:ptCount val="15"/>
                <c:pt idx="0">
                  <c:v>4.4000000000000004</c:v>
                </c:pt>
                <c:pt idx="1">
                  <c:v>5.03</c:v>
                </c:pt>
                <c:pt idx="2">
                  <c:v>7.55</c:v>
                </c:pt>
                <c:pt idx="3">
                  <c:v>5.03</c:v>
                </c:pt>
                <c:pt idx="4">
                  <c:v>4.4000000000000004</c:v>
                </c:pt>
                <c:pt idx="5">
                  <c:v>5.66</c:v>
                </c:pt>
                <c:pt idx="6">
                  <c:v>6.29</c:v>
                </c:pt>
                <c:pt idx="7">
                  <c:v>13.84</c:v>
                </c:pt>
                <c:pt idx="8">
                  <c:v>5.66</c:v>
                </c:pt>
                <c:pt idx="9">
                  <c:v>10.69</c:v>
                </c:pt>
                <c:pt idx="10">
                  <c:v>18.239999999999998</c:v>
                </c:pt>
                <c:pt idx="11">
                  <c:v>9.43</c:v>
                </c:pt>
                <c:pt idx="12">
                  <c:v>25.79</c:v>
                </c:pt>
                <c:pt idx="13">
                  <c:v>38.99</c:v>
                </c:pt>
                <c:pt idx="14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0-4E22-A35B-8103E7F1D393}"/>
            </c:ext>
          </c:extLst>
        </c:ser>
        <c:ser>
          <c:idx val="4"/>
          <c:order val="4"/>
          <c:tx>
            <c:strRef>
              <c:f>'Business environment'!$F$626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'Business environment'!$A$627:$A$641</c:f>
              <c:strCache>
                <c:ptCount val="15"/>
                <c:pt idx="0">
                  <c:v>Manual dexterity such as repairing  mending  constructing or adjusting things</c:v>
                </c:pt>
                <c:pt idx="1">
                  <c:v>Knowledge of how the organization works</c:v>
                </c:pt>
                <c:pt idx="2">
                  <c:v>Basic numerical skills and understanding</c:v>
                </c:pt>
                <c:pt idx="3">
                  <c:v>Oral Kinyarwanda Skills</c:v>
                </c:pt>
                <c:pt idx="4">
                  <c:v>Written Kinyarwanda Skills</c:v>
                </c:pt>
                <c:pt idx="5">
                  <c:v>Knowledge of products and services offered</c:v>
                </c:pt>
                <c:pt idx="6">
                  <c:v>Reading and understanding reports,  manuals,  instructions and guidelines</c:v>
                </c:pt>
                <c:pt idx="7">
                  <c:v>Complex numerical or statistical skills</c:v>
                </c:pt>
                <c:pt idx="8">
                  <c:v>Solving complex problems that require adaptation  innovation and creativity</c:v>
                </c:pt>
                <c:pt idx="9">
                  <c:v>Writing guidelines,reports, reports, manuals, or instructions</c:v>
                </c:pt>
                <c:pt idx="10">
                  <c:v>Adapting to the new equipment  materials  systems or technologies</c:v>
                </c:pt>
                <c:pt idx="11">
                  <c:v>Specialized skills or knowledge needed to perform tasks assembling</c:v>
                </c:pt>
                <c:pt idx="12">
                  <c:v>Computer literacy,Basic IT Skills </c:v>
                </c:pt>
                <c:pt idx="13">
                  <c:v>Advanced or specialized IT Skills</c:v>
                </c:pt>
                <c:pt idx="14">
                  <c:v>Communicating in foreign language</c:v>
                </c:pt>
              </c:strCache>
            </c:strRef>
          </c:cat>
          <c:val>
            <c:numRef>
              <c:f>'Business environment'!$F$627:$F$641</c:f>
              <c:numCache>
                <c:formatCode>0.0</c:formatCode>
                <c:ptCount val="15"/>
                <c:pt idx="0">
                  <c:v>2.4</c:v>
                </c:pt>
                <c:pt idx="1">
                  <c:v>3.2</c:v>
                </c:pt>
                <c:pt idx="2">
                  <c:v>1.37</c:v>
                </c:pt>
                <c:pt idx="3">
                  <c:v>4.76</c:v>
                </c:pt>
                <c:pt idx="4">
                  <c:v>4.1399999999999997</c:v>
                </c:pt>
                <c:pt idx="5">
                  <c:v>3.39</c:v>
                </c:pt>
                <c:pt idx="6">
                  <c:v>3.96</c:v>
                </c:pt>
                <c:pt idx="7">
                  <c:v>4.24</c:v>
                </c:pt>
                <c:pt idx="8">
                  <c:v>4.0999999999999996</c:v>
                </c:pt>
                <c:pt idx="9">
                  <c:v>5.66</c:v>
                </c:pt>
                <c:pt idx="10">
                  <c:v>3.97</c:v>
                </c:pt>
                <c:pt idx="11">
                  <c:v>6.04</c:v>
                </c:pt>
                <c:pt idx="12">
                  <c:v>9.0399999999999991</c:v>
                </c:pt>
                <c:pt idx="13">
                  <c:v>13.8</c:v>
                </c:pt>
                <c:pt idx="14">
                  <c:v>20.91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90-4E22-A35B-8103E7F1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219775"/>
        <c:axId val="481013231"/>
      </c:barChart>
      <c:catAx>
        <c:axId val="5532197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13231"/>
        <c:crosses val="autoZero"/>
        <c:auto val="1"/>
        <c:lblAlgn val="ctr"/>
        <c:lblOffset val="100"/>
        <c:noMultiLvlLbl val="0"/>
      </c:catAx>
      <c:valAx>
        <c:axId val="481013231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1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6f82ca5-61f2-45c5-a382-9468b2b6a4d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environment'!$B$666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environment'!$A$667:$A$677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Ability to instruct, teach or train other people</c:v>
                </c:pt>
                <c:pt idx="3">
                  <c:v>Making speeches or presentations</c:v>
                </c:pt>
                <c:pt idx="4">
                  <c:v>Client handling skills</c:v>
                </c:pt>
                <c:pt idx="5">
                  <c:v>Planning skills</c:v>
                </c:pt>
                <c:pt idx="6">
                  <c:v>Managing or motivating others</c:v>
                </c:pt>
                <c:pt idx="7">
                  <c:v>Emotional intelligence</c:v>
                </c:pt>
                <c:pt idx="8">
                  <c:v>Marketing skills</c:v>
                </c:pt>
                <c:pt idx="9">
                  <c:v>Team work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environment'!$B$667:$B$677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0.68</c:v>
                </c:pt>
                <c:pt idx="4">
                  <c:v>0.59</c:v>
                </c:pt>
                <c:pt idx="5">
                  <c:v>0.68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5-430D-A6B4-743F480EBA9B}"/>
            </c:ext>
          </c:extLst>
        </c:ser>
        <c:ser>
          <c:idx val="1"/>
          <c:order val="1"/>
          <c:tx>
            <c:strRef>
              <c:f>'Business environment'!$C$666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environment'!$A$667:$A$677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Ability to instruct, teach or train other people</c:v>
                </c:pt>
                <c:pt idx="3">
                  <c:v>Making speeches or presentations</c:v>
                </c:pt>
                <c:pt idx="4">
                  <c:v>Client handling skills</c:v>
                </c:pt>
                <c:pt idx="5">
                  <c:v>Planning skills</c:v>
                </c:pt>
                <c:pt idx="6">
                  <c:v>Managing or motivating others</c:v>
                </c:pt>
                <c:pt idx="7">
                  <c:v>Emotional intelligence</c:v>
                </c:pt>
                <c:pt idx="8">
                  <c:v>Marketing skills</c:v>
                </c:pt>
                <c:pt idx="9">
                  <c:v>Team work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environment'!$C$667:$C$677</c:f>
              <c:numCache>
                <c:formatCode>0.0</c:formatCode>
                <c:ptCount val="11"/>
                <c:pt idx="0">
                  <c:v>0</c:v>
                </c:pt>
                <c:pt idx="1">
                  <c:v>5.07</c:v>
                </c:pt>
                <c:pt idx="2">
                  <c:v>7.01</c:v>
                </c:pt>
                <c:pt idx="3">
                  <c:v>7.21</c:v>
                </c:pt>
                <c:pt idx="4">
                  <c:v>4.22</c:v>
                </c:pt>
                <c:pt idx="5">
                  <c:v>5.43</c:v>
                </c:pt>
                <c:pt idx="6">
                  <c:v>5.14</c:v>
                </c:pt>
                <c:pt idx="7">
                  <c:v>2.3199999999999998</c:v>
                </c:pt>
                <c:pt idx="8">
                  <c:v>10.79</c:v>
                </c:pt>
                <c:pt idx="9">
                  <c:v>5.54</c:v>
                </c:pt>
                <c:pt idx="10">
                  <c:v>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5-430D-A6B4-743F480EBA9B}"/>
            </c:ext>
          </c:extLst>
        </c:ser>
        <c:ser>
          <c:idx val="2"/>
          <c:order val="2"/>
          <c:tx>
            <c:strRef>
              <c:f>'Business environment'!$D$666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environment'!$A$667:$A$677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Ability to instruct, teach or train other people</c:v>
                </c:pt>
                <c:pt idx="3">
                  <c:v>Making speeches or presentations</c:v>
                </c:pt>
                <c:pt idx="4">
                  <c:v>Client handling skills</c:v>
                </c:pt>
                <c:pt idx="5">
                  <c:v>Planning skills</c:v>
                </c:pt>
                <c:pt idx="6">
                  <c:v>Managing or motivating others</c:v>
                </c:pt>
                <c:pt idx="7">
                  <c:v>Emotional intelligence</c:v>
                </c:pt>
                <c:pt idx="8">
                  <c:v>Marketing skills</c:v>
                </c:pt>
                <c:pt idx="9">
                  <c:v>Team work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environment'!$D$667:$D$677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13.74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12.08</c:v>
                </c:pt>
                <c:pt idx="7">
                  <c:v>9.08</c:v>
                </c:pt>
                <c:pt idx="8">
                  <c:v>0</c:v>
                </c:pt>
                <c:pt idx="9">
                  <c:v>8.69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5-430D-A6B4-743F480EBA9B}"/>
            </c:ext>
          </c:extLst>
        </c:ser>
        <c:ser>
          <c:idx val="3"/>
          <c:order val="3"/>
          <c:tx>
            <c:strRef>
              <c:f>'Business environment'!$E$666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environment'!$A$667:$A$677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Ability to instruct, teach or train other people</c:v>
                </c:pt>
                <c:pt idx="3">
                  <c:v>Making speeches or presentations</c:v>
                </c:pt>
                <c:pt idx="4">
                  <c:v>Client handling skills</c:v>
                </c:pt>
                <c:pt idx="5">
                  <c:v>Planning skills</c:v>
                </c:pt>
                <c:pt idx="6">
                  <c:v>Managing or motivating others</c:v>
                </c:pt>
                <c:pt idx="7">
                  <c:v>Emotional intelligence</c:v>
                </c:pt>
                <c:pt idx="8">
                  <c:v>Marketing skills</c:v>
                </c:pt>
                <c:pt idx="9">
                  <c:v>Team work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environment'!$E$667:$E$677</c:f>
              <c:numCache>
                <c:formatCode>0.0</c:formatCode>
                <c:ptCount val="11"/>
                <c:pt idx="0">
                  <c:v>100</c:v>
                </c:pt>
                <c:pt idx="1">
                  <c:v>94.93</c:v>
                </c:pt>
                <c:pt idx="2">
                  <c:v>79.25</c:v>
                </c:pt>
                <c:pt idx="3">
                  <c:v>92.12</c:v>
                </c:pt>
                <c:pt idx="4">
                  <c:v>95.18</c:v>
                </c:pt>
                <c:pt idx="5">
                  <c:v>93.89</c:v>
                </c:pt>
                <c:pt idx="6">
                  <c:v>82.79</c:v>
                </c:pt>
                <c:pt idx="7">
                  <c:v>88.61</c:v>
                </c:pt>
                <c:pt idx="8">
                  <c:v>89.21</c:v>
                </c:pt>
                <c:pt idx="9">
                  <c:v>85.77</c:v>
                </c:pt>
                <c:pt idx="10">
                  <c:v>87.79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5-430D-A6B4-743F480EB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624399"/>
        <c:axId val="548983503"/>
      </c:barChart>
      <c:catAx>
        <c:axId val="429624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983503"/>
        <c:crosses val="autoZero"/>
        <c:auto val="1"/>
        <c:lblAlgn val="ctr"/>
        <c:lblOffset val="100"/>
        <c:noMultiLvlLbl val="0"/>
      </c:catAx>
      <c:valAx>
        <c:axId val="548983503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2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18b3f69-82c8-49f0-ae60-80ffccafc9b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062510936132999"/>
          <c:y val="5.0925925925925902E-2"/>
          <c:w val="0.50337489063867003"/>
          <c:h val="0.7357713619130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'Business environment'!$B$684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environment'!$A$685:$A$695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Making speeches or presentations</c:v>
                </c:pt>
                <c:pt idx="3">
                  <c:v>Planning skills</c:v>
                </c:pt>
                <c:pt idx="4">
                  <c:v>Ability to instruct, teach or train other people</c:v>
                </c:pt>
                <c:pt idx="5">
                  <c:v>Marketing skills</c:v>
                </c:pt>
                <c:pt idx="6">
                  <c:v>Emotional intelligence</c:v>
                </c:pt>
                <c:pt idx="7">
                  <c:v>Client handling skills</c:v>
                </c:pt>
                <c:pt idx="8">
                  <c:v>Team work</c:v>
                </c:pt>
                <c:pt idx="9">
                  <c:v>Managing or motivating others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environment'!$B$685:$B$695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7.18</c:v>
                </c:pt>
                <c:pt idx="2">
                  <c:v>2.46</c:v>
                </c:pt>
                <c:pt idx="3">
                  <c:v>7.6</c:v>
                </c:pt>
                <c:pt idx="4">
                  <c:v>9.02</c:v>
                </c:pt>
                <c:pt idx="5">
                  <c:v>4.71</c:v>
                </c:pt>
                <c:pt idx="6">
                  <c:v>1.0900000000000001</c:v>
                </c:pt>
                <c:pt idx="7">
                  <c:v>1.5</c:v>
                </c:pt>
                <c:pt idx="8">
                  <c:v>0</c:v>
                </c:pt>
                <c:pt idx="9">
                  <c:v>1.46</c:v>
                </c:pt>
                <c:pt idx="10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D-4718-B834-352A4EAF9432}"/>
            </c:ext>
          </c:extLst>
        </c:ser>
        <c:ser>
          <c:idx val="1"/>
          <c:order val="1"/>
          <c:tx>
            <c:strRef>
              <c:f>'Business environment'!$C$684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environment'!$A$685:$A$695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Making speeches or presentations</c:v>
                </c:pt>
                <c:pt idx="3">
                  <c:v>Planning skills</c:v>
                </c:pt>
                <c:pt idx="4">
                  <c:v>Ability to instruct, teach or train other people</c:v>
                </c:pt>
                <c:pt idx="5">
                  <c:v>Marketing skills</c:v>
                </c:pt>
                <c:pt idx="6">
                  <c:v>Emotional intelligence</c:v>
                </c:pt>
                <c:pt idx="7">
                  <c:v>Client handling skills</c:v>
                </c:pt>
                <c:pt idx="8">
                  <c:v>Team work</c:v>
                </c:pt>
                <c:pt idx="9">
                  <c:v>Managing or motivating others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environment'!$C$685:$C$695</c:f>
              <c:numCache>
                <c:formatCode>0.0</c:formatCode>
                <c:ptCount val="11"/>
                <c:pt idx="0" formatCode="General">
                  <c:v>100</c:v>
                </c:pt>
                <c:pt idx="1">
                  <c:v>46.84</c:v>
                </c:pt>
                <c:pt idx="2">
                  <c:v>41.86</c:v>
                </c:pt>
                <c:pt idx="3">
                  <c:v>51.01</c:v>
                </c:pt>
                <c:pt idx="4">
                  <c:v>38.36</c:v>
                </c:pt>
                <c:pt idx="5">
                  <c:v>51.49</c:v>
                </c:pt>
                <c:pt idx="6">
                  <c:v>42.05</c:v>
                </c:pt>
                <c:pt idx="7">
                  <c:v>47.72</c:v>
                </c:pt>
                <c:pt idx="8">
                  <c:v>48.42</c:v>
                </c:pt>
                <c:pt idx="9">
                  <c:v>36.92</c:v>
                </c:pt>
                <c:pt idx="10">
                  <c:v>39.409999999999997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D-4718-B834-352A4EAF9432}"/>
            </c:ext>
          </c:extLst>
        </c:ser>
        <c:ser>
          <c:idx val="2"/>
          <c:order val="2"/>
          <c:tx>
            <c:strRef>
              <c:f>'Business environment'!$D$684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environment'!$A$685:$A$695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Making speeches or presentations</c:v>
                </c:pt>
                <c:pt idx="3">
                  <c:v>Planning skills</c:v>
                </c:pt>
                <c:pt idx="4">
                  <c:v>Ability to instruct, teach or train other people</c:v>
                </c:pt>
                <c:pt idx="5">
                  <c:v>Marketing skills</c:v>
                </c:pt>
                <c:pt idx="6">
                  <c:v>Emotional intelligence</c:v>
                </c:pt>
                <c:pt idx="7">
                  <c:v>Client handling skills</c:v>
                </c:pt>
                <c:pt idx="8">
                  <c:v>Team work</c:v>
                </c:pt>
                <c:pt idx="9">
                  <c:v>Managing or motivating others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environment'!$D$685:$D$695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37.97</c:v>
                </c:pt>
                <c:pt idx="2">
                  <c:v>41.74</c:v>
                </c:pt>
                <c:pt idx="3">
                  <c:v>30.53</c:v>
                </c:pt>
                <c:pt idx="4">
                  <c:v>36.31</c:v>
                </c:pt>
                <c:pt idx="5">
                  <c:v>36.25</c:v>
                </c:pt>
                <c:pt idx="6">
                  <c:v>36.86</c:v>
                </c:pt>
                <c:pt idx="7">
                  <c:v>29.1</c:v>
                </c:pt>
                <c:pt idx="8">
                  <c:v>36.909999999999997</c:v>
                </c:pt>
                <c:pt idx="9">
                  <c:v>37.49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D-4718-B834-352A4EAF9432}"/>
            </c:ext>
          </c:extLst>
        </c:ser>
        <c:ser>
          <c:idx val="3"/>
          <c:order val="3"/>
          <c:tx>
            <c:strRef>
              <c:f>'Business environment'!$E$684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environment'!$A$685:$A$695</c:f>
              <c:strCache>
                <c:ptCount val="11"/>
                <c:pt idx="0">
                  <c:v>Others</c:v>
                </c:pt>
                <c:pt idx="1">
                  <c:v>Persuading of influencing others</c:v>
                </c:pt>
                <c:pt idx="2">
                  <c:v>Making speeches or presentations</c:v>
                </c:pt>
                <c:pt idx="3">
                  <c:v>Planning skills</c:v>
                </c:pt>
                <c:pt idx="4">
                  <c:v>Ability to instruct, teach or train other people</c:v>
                </c:pt>
                <c:pt idx="5">
                  <c:v>Marketing skills</c:v>
                </c:pt>
                <c:pt idx="6">
                  <c:v>Emotional intelligence</c:v>
                </c:pt>
                <c:pt idx="7">
                  <c:v>Client handling skills</c:v>
                </c:pt>
                <c:pt idx="8">
                  <c:v>Team work</c:v>
                </c:pt>
                <c:pt idx="9">
                  <c:v>Managing or motivating others</c:v>
                </c:pt>
                <c:pt idx="10">
                  <c:v>Managing own time and prioritizing own tasks</c:v>
                </c:pt>
              </c:strCache>
            </c:strRef>
          </c:cat>
          <c:val>
            <c:numRef>
              <c:f>'Business environment'!$E$685:$E$695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8</c:v>
                </c:pt>
                <c:pt idx="2">
                  <c:v>13.94</c:v>
                </c:pt>
                <c:pt idx="3">
                  <c:v>10.86</c:v>
                </c:pt>
                <c:pt idx="4">
                  <c:v>16.309999999999999</c:v>
                </c:pt>
                <c:pt idx="5">
                  <c:v>7.55</c:v>
                </c:pt>
                <c:pt idx="6">
                  <c:v>19.989999999999998</c:v>
                </c:pt>
                <c:pt idx="7">
                  <c:v>21.68</c:v>
                </c:pt>
                <c:pt idx="8">
                  <c:v>14.66</c:v>
                </c:pt>
                <c:pt idx="9">
                  <c:v>24.14</c:v>
                </c:pt>
                <c:pt idx="10">
                  <c:v>13.61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8D-4718-B834-352A4EAF9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0818527"/>
        <c:axId val="558779407"/>
      </c:barChart>
      <c:catAx>
        <c:axId val="4908185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9407"/>
        <c:crosses val="autoZero"/>
        <c:auto val="1"/>
        <c:lblAlgn val="ctr"/>
        <c:lblOffset val="100"/>
        <c:noMultiLvlLbl val="0"/>
      </c:catAx>
      <c:valAx>
        <c:axId val="55877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1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25a2d82-25e9-403d-a6a7-0844a7c88f3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environment'!$B$702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environment'!$A$703:$A$713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environment'!$B$703:$B$713</c:f>
              <c:numCache>
                <c:formatCode>0.0</c:formatCode>
                <c:ptCount val="11"/>
                <c:pt idx="0">
                  <c:v>9.09</c:v>
                </c:pt>
                <c:pt idx="1">
                  <c:v>18.18</c:v>
                </c:pt>
                <c:pt idx="2">
                  <c:v>0</c:v>
                </c:pt>
                <c:pt idx="3">
                  <c:v>9.09</c:v>
                </c:pt>
                <c:pt idx="4">
                  <c:v>9.09</c:v>
                </c:pt>
                <c:pt idx="5">
                  <c:v>9.09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D-41F9-A84B-A1B392D607B6}"/>
            </c:ext>
          </c:extLst>
        </c:ser>
        <c:ser>
          <c:idx val="1"/>
          <c:order val="1"/>
          <c:tx>
            <c:strRef>
              <c:f>'Business environment'!$C$702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environment'!$A$703:$A$713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environment'!$C$703:$C$713</c:f>
              <c:numCache>
                <c:formatCode>0.0</c:formatCode>
                <c:ptCount val="11"/>
                <c:pt idx="0">
                  <c:v>9.36</c:v>
                </c:pt>
                <c:pt idx="1">
                  <c:v>14.04</c:v>
                </c:pt>
                <c:pt idx="2">
                  <c:v>9.94</c:v>
                </c:pt>
                <c:pt idx="3">
                  <c:v>11.7</c:v>
                </c:pt>
                <c:pt idx="4">
                  <c:v>8.19</c:v>
                </c:pt>
                <c:pt idx="5">
                  <c:v>5.85</c:v>
                </c:pt>
                <c:pt idx="6">
                  <c:v>6.43</c:v>
                </c:pt>
                <c:pt idx="7">
                  <c:v>2.92</c:v>
                </c:pt>
                <c:pt idx="8">
                  <c:v>2.92</c:v>
                </c:pt>
                <c:pt idx="9">
                  <c:v>2.34</c:v>
                </c:pt>
                <c:pt idx="10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D-41F9-A84B-A1B392D607B6}"/>
            </c:ext>
          </c:extLst>
        </c:ser>
        <c:ser>
          <c:idx val="2"/>
          <c:order val="2"/>
          <c:tx>
            <c:strRef>
              <c:f>'Business environment'!$D$702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environment'!$A$703:$A$713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environment'!$D$703:$D$713</c:f>
              <c:numCache>
                <c:formatCode>0.0</c:formatCode>
                <c:ptCount val="11"/>
                <c:pt idx="0">
                  <c:v>0</c:v>
                </c:pt>
                <c:pt idx="1">
                  <c:v>0.55000000000000004</c:v>
                </c:pt>
                <c:pt idx="2">
                  <c:v>0</c:v>
                </c:pt>
                <c:pt idx="3">
                  <c:v>0.55000000000000004</c:v>
                </c:pt>
                <c:pt idx="4">
                  <c:v>0</c:v>
                </c:pt>
                <c:pt idx="5">
                  <c:v>48.09</c:v>
                </c:pt>
                <c:pt idx="6">
                  <c:v>0</c:v>
                </c:pt>
                <c:pt idx="7">
                  <c:v>0.55000000000000004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D-41F9-A84B-A1B392D607B6}"/>
            </c:ext>
          </c:extLst>
        </c:ser>
        <c:ser>
          <c:idx val="3"/>
          <c:order val="3"/>
          <c:tx>
            <c:strRef>
              <c:f>'Business environment'!$E$702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environment'!$A$703:$A$713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environment'!$E$703:$E$713</c:f>
              <c:numCache>
                <c:formatCode>0.0</c:formatCode>
                <c:ptCount val="11"/>
                <c:pt idx="0">
                  <c:v>10.34</c:v>
                </c:pt>
                <c:pt idx="1">
                  <c:v>16.66</c:v>
                </c:pt>
                <c:pt idx="2">
                  <c:v>8.6999999999999993</c:v>
                </c:pt>
                <c:pt idx="3">
                  <c:v>6.97</c:v>
                </c:pt>
                <c:pt idx="4">
                  <c:v>2.87</c:v>
                </c:pt>
                <c:pt idx="5">
                  <c:v>6.15</c:v>
                </c:pt>
                <c:pt idx="6">
                  <c:v>7.51</c:v>
                </c:pt>
                <c:pt idx="7">
                  <c:v>1.87</c:v>
                </c:pt>
                <c:pt idx="8">
                  <c:v>8.1199999999999992</c:v>
                </c:pt>
                <c:pt idx="9">
                  <c:v>1.47</c:v>
                </c:pt>
                <c:pt idx="10">
                  <c:v>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D-41F9-A84B-A1B392D60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80581871"/>
        <c:axId val="367645279"/>
      </c:barChart>
      <c:catAx>
        <c:axId val="38058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645279"/>
        <c:crosses val="autoZero"/>
        <c:auto val="1"/>
        <c:lblAlgn val="ctr"/>
        <c:lblOffset val="100"/>
        <c:noMultiLvlLbl val="0"/>
      </c:catAx>
      <c:valAx>
        <c:axId val="367645279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58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12171385033299"/>
          <c:y val="0.83630805418709797"/>
          <c:w val="0.44895459330103399"/>
          <c:h val="5.1272665679080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bb16877-1533-411b-8689-efa472e26a7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environment'!$B$728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environment'!$A$729:$A$739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environment'!$B$729:$B$739</c:f>
              <c:numCache>
                <c:formatCode>0.0</c:formatCode>
                <c:ptCount val="11"/>
                <c:pt idx="0">
                  <c:v>2.93</c:v>
                </c:pt>
                <c:pt idx="1">
                  <c:v>5.45</c:v>
                </c:pt>
                <c:pt idx="2">
                  <c:v>4.4000000000000004</c:v>
                </c:pt>
                <c:pt idx="3">
                  <c:v>0.73</c:v>
                </c:pt>
                <c:pt idx="4">
                  <c:v>1.79</c:v>
                </c:pt>
                <c:pt idx="5">
                  <c:v>1.06</c:v>
                </c:pt>
                <c:pt idx="6">
                  <c:v>1.47</c:v>
                </c:pt>
                <c:pt idx="7">
                  <c:v>2.52</c:v>
                </c:pt>
                <c:pt idx="8">
                  <c:v>1.61</c:v>
                </c:pt>
                <c:pt idx="9">
                  <c:v>2.2000000000000002</c:v>
                </c:pt>
                <c:pt idx="10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C-430D-8485-4A19B60F273C}"/>
            </c:ext>
          </c:extLst>
        </c:ser>
        <c:ser>
          <c:idx val="1"/>
          <c:order val="1"/>
          <c:tx>
            <c:strRef>
              <c:f>'Business environment'!$C$728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'Business environment'!$A$729:$A$739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environment'!$C$729:$C$739</c:f>
              <c:numCache>
                <c:formatCode>0.0</c:formatCode>
                <c:ptCount val="11"/>
                <c:pt idx="0">
                  <c:v>10.24</c:v>
                </c:pt>
                <c:pt idx="1">
                  <c:v>16.510000000000002</c:v>
                </c:pt>
                <c:pt idx="2">
                  <c:v>8.19</c:v>
                </c:pt>
                <c:pt idx="3">
                  <c:v>7.2</c:v>
                </c:pt>
                <c:pt idx="4">
                  <c:v>3.15</c:v>
                </c:pt>
                <c:pt idx="5">
                  <c:v>5.31</c:v>
                </c:pt>
                <c:pt idx="6">
                  <c:v>6.82</c:v>
                </c:pt>
                <c:pt idx="7">
                  <c:v>2.15</c:v>
                </c:pt>
                <c:pt idx="8">
                  <c:v>8.84</c:v>
                </c:pt>
                <c:pt idx="9">
                  <c:v>0.95</c:v>
                </c:pt>
                <c:pt idx="10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C-430D-8485-4A19B60F273C}"/>
            </c:ext>
          </c:extLst>
        </c:ser>
        <c:ser>
          <c:idx val="2"/>
          <c:order val="2"/>
          <c:tx>
            <c:strRef>
              <c:f>'Business environment'!$D$728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environment'!$A$729:$A$739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environment'!$D$729:$D$739</c:f>
              <c:numCache>
                <c:formatCode>0.0</c:formatCode>
                <c:ptCount val="11"/>
                <c:pt idx="0">
                  <c:v>13.56</c:v>
                </c:pt>
                <c:pt idx="1">
                  <c:v>21.11</c:v>
                </c:pt>
                <c:pt idx="2">
                  <c:v>12.93</c:v>
                </c:pt>
                <c:pt idx="3">
                  <c:v>6.33</c:v>
                </c:pt>
                <c:pt idx="4">
                  <c:v>3.18</c:v>
                </c:pt>
                <c:pt idx="5">
                  <c:v>10.61</c:v>
                </c:pt>
                <c:pt idx="6">
                  <c:v>11.22</c:v>
                </c:pt>
                <c:pt idx="7">
                  <c:v>0.97</c:v>
                </c:pt>
                <c:pt idx="8">
                  <c:v>10.71</c:v>
                </c:pt>
                <c:pt idx="9">
                  <c:v>2.2999999999999998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C-430D-8485-4A19B60F273C}"/>
            </c:ext>
          </c:extLst>
        </c:ser>
        <c:ser>
          <c:idx val="3"/>
          <c:order val="3"/>
          <c:tx>
            <c:strRef>
              <c:f>'Business environment'!$E$728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environment'!$A$729:$A$739</c:f>
              <c:strCache>
                <c:ptCount val="11"/>
                <c:pt idx="0">
                  <c:v>Having difficulties to meet customer expectations, demand or service objectives</c:v>
                </c:pt>
                <c:pt idx="1">
                  <c:v>Increased workload for staff</c:v>
                </c:pt>
                <c:pt idx="2">
                  <c:v>Loss of clients who shift to competitors</c:v>
                </c:pt>
                <c:pt idx="3">
                  <c:v>Increased operating costs</c:v>
                </c:pt>
                <c:pt idx="4">
                  <c:v>Delay the development of new products</c:v>
                </c:pt>
                <c:pt idx="5">
                  <c:v>Difficulties to introduce new working practices</c:v>
                </c:pt>
                <c:pt idx="6">
                  <c:v>Difficulties to meet quality standards</c:v>
                </c:pt>
                <c:pt idx="7">
                  <c:v>Outsource some work</c:v>
                </c:pt>
                <c:pt idx="8">
                  <c:v>Difficulties to introduce new technologies</c:v>
                </c:pt>
                <c:pt idx="9">
                  <c:v>Stop offering some services or products</c:v>
                </c:pt>
                <c:pt idx="10">
                  <c:v>Others</c:v>
                </c:pt>
              </c:strCache>
            </c:strRef>
          </c:cat>
          <c:val>
            <c:numRef>
              <c:f>'Business environment'!$E$729:$E$739</c:f>
              <c:numCache>
                <c:formatCode>0.0</c:formatCode>
                <c:ptCount val="11"/>
                <c:pt idx="0">
                  <c:v>9.74</c:v>
                </c:pt>
                <c:pt idx="1">
                  <c:v>16.07</c:v>
                </c:pt>
                <c:pt idx="2">
                  <c:v>5.72</c:v>
                </c:pt>
                <c:pt idx="3">
                  <c:v>13.84</c:v>
                </c:pt>
                <c:pt idx="4">
                  <c:v>4.2300000000000004</c:v>
                </c:pt>
                <c:pt idx="5">
                  <c:v>9.68</c:v>
                </c:pt>
                <c:pt idx="6">
                  <c:v>6.79</c:v>
                </c:pt>
                <c:pt idx="7">
                  <c:v>2.2200000000000002</c:v>
                </c:pt>
                <c:pt idx="8">
                  <c:v>3.75</c:v>
                </c:pt>
                <c:pt idx="9">
                  <c:v>1.1499999999999999</c:v>
                </c:pt>
                <c:pt idx="10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6C-430D-8485-4A19B60F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87055"/>
        <c:axId val="491241519"/>
      </c:barChart>
      <c:catAx>
        <c:axId val="36648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241519"/>
        <c:crosses val="autoZero"/>
        <c:auto val="1"/>
        <c:lblAlgn val="ctr"/>
        <c:lblOffset val="100"/>
        <c:noMultiLvlLbl val="0"/>
      </c:catAx>
      <c:valAx>
        <c:axId val="49124151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48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56ad3db-3d86-416f-9d03-ab3817f0dc8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environment'!$B$749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environment'!$A$750:$A$759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environment'!$B$750:$B$759</c:f>
              <c:numCache>
                <c:formatCode>0.0</c:formatCode>
                <c:ptCount val="10"/>
                <c:pt idx="0">
                  <c:v>9.09</c:v>
                </c:pt>
                <c:pt idx="1">
                  <c:v>0</c:v>
                </c:pt>
                <c:pt idx="2">
                  <c:v>9.09</c:v>
                </c:pt>
                <c:pt idx="3">
                  <c:v>9.09</c:v>
                </c:pt>
                <c:pt idx="4">
                  <c:v>0</c:v>
                </c:pt>
                <c:pt idx="5">
                  <c:v>9.09</c:v>
                </c:pt>
                <c:pt idx="6">
                  <c:v>9.09</c:v>
                </c:pt>
                <c:pt idx="7">
                  <c:v>0</c:v>
                </c:pt>
                <c:pt idx="8">
                  <c:v>9.09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7-459D-BA00-D343AB556973}"/>
            </c:ext>
          </c:extLst>
        </c:ser>
        <c:ser>
          <c:idx val="1"/>
          <c:order val="1"/>
          <c:tx>
            <c:strRef>
              <c:f>'Business environment'!$C$749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environment'!$A$750:$A$759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environment'!$C$750:$C$759</c:f>
              <c:numCache>
                <c:formatCode>0.0</c:formatCode>
                <c:ptCount val="10"/>
                <c:pt idx="0">
                  <c:v>8.77</c:v>
                </c:pt>
                <c:pt idx="1">
                  <c:v>8.77</c:v>
                </c:pt>
                <c:pt idx="2">
                  <c:v>8.77</c:v>
                </c:pt>
                <c:pt idx="3">
                  <c:v>8.19</c:v>
                </c:pt>
                <c:pt idx="4">
                  <c:v>4.09</c:v>
                </c:pt>
                <c:pt idx="5">
                  <c:v>6.43</c:v>
                </c:pt>
                <c:pt idx="6">
                  <c:v>9.36</c:v>
                </c:pt>
                <c:pt idx="7">
                  <c:v>2.34</c:v>
                </c:pt>
                <c:pt idx="8">
                  <c:v>5.85</c:v>
                </c:pt>
                <c:pt idx="9">
                  <c:v>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7-459D-BA00-D343AB556973}"/>
            </c:ext>
          </c:extLst>
        </c:ser>
        <c:ser>
          <c:idx val="2"/>
          <c:order val="2"/>
          <c:tx>
            <c:strRef>
              <c:f>'Business environment'!$D$749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environment'!$A$750:$A$759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environment'!$D$750:$D$759</c:f>
              <c:numCache>
                <c:formatCode>0.0</c:formatCode>
                <c:ptCount val="10"/>
                <c:pt idx="0">
                  <c:v>0.55000000000000004</c:v>
                </c:pt>
                <c:pt idx="1">
                  <c:v>0</c:v>
                </c:pt>
                <c:pt idx="2">
                  <c:v>48.64</c:v>
                </c:pt>
                <c:pt idx="3">
                  <c:v>48.09</c:v>
                </c:pt>
                <c:pt idx="4">
                  <c:v>48.09</c:v>
                </c:pt>
                <c:pt idx="5">
                  <c:v>0.55000000000000004</c:v>
                </c:pt>
                <c:pt idx="6">
                  <c:v>0</c:v>
                </c:pt>
                <c:pt idx="7">
                  <c:v>48.09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7-459D-BA00-D343AB556973}"/>
            </c:ext>
          </c:extLst>
        </c:ser>
        <c:ser>
          <c:idx val="3"/>
          <c:order val="3"/>
          <c:tx>
            <c:strRef>
              <c:f>'Business environment'!$E$749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environment'!$A$750:$A$759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environment'!$E$750:$E$759</c:f>
              <c:numCache>
                <c:formatCode>0.0</c:formatCode>
                <c:ptCount val="10"/>
                <c:pt idx="0">
                  <c:v>6.59</c:v>
                </c:pt>
                <c:pt idx="1">
                  <c:v>7.99</c:v>
                </c:pt>
                <c:pt idx="2">
                  <c:v>8.2100000000000009</c:v>
                </c:pt>
                <c:pt idx="3">
                  <c:v>6.68</c:v>
                </c:pt>
                <c:pt idx="4">
                  <c:v>5.66</c:v>
                </c:pt>
                <c:pt idx="5">
                  <c:v>7.03</c:v>
                </c:pt>
                <c:pt idx="6">
                  <c:v>9.99</c:v>
                </c:pt>
                <c:pt idx="7">
                  <c:v>6.53</c:v>
                </c:pt>
                <c:pt idx="8">
                  <c:v>3.16</c:v>
                </c:pt>
                <c:pt idx="9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7-459D-BA00-D343AB55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869215"/>
        <c:axId val="548984495"/>
      </c:barChart>
      <c:catAx>
        <c:axId val="26986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984495"/>
        <c:crosses val="autoZero"/>
        <c:auto val="1"/>
        <c:lblAlgn val="ctr"/>
        <c:lblOffset val="100"/>
        <c:noMultiLvlLbl val="0"/>
      </c:catAx>
      <c:valAx>
        <c:axId val="54898449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86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cab165b-b95f-459a-ad17-19e643dee4d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'Business activities'!$H$50</c:f>
              <c:strCache>
                <c:ptCount val="1"/>
                <c:pt idx="0">
                  <c:v>Share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activities'!$G$51:$G$67</c:f>
              <c:strCache>
                <c:ptCount val="17"/>
                <c:pt idx="0">
                  <c:v>Electricity, gas, steam and air conditioning supply</c:v>
                </c:pt>
                <c:pt idx="1">
                  <c:v>Real estate activities</c:v>
                </c:pt>
                <c:pt idx="2">
                  <c:v>Construction</c:v>
                </c:pt>
                <c:pt idx="3">
                  <c:v>Mining and quarrying</c:v>
                </c:pt>
                <c:pt idx="4">
                  <c:v>Arts, entertainment and recreation</c:v>
                </c:pt>
                <c:pt idx="5">
                  <c:v>Transportation and storage</c:v>
                </c:pt>
                <c:pt idx="6">
                  <c:v>Water supply; sewerage, waste management and remediation activities</c:v>
                </c:pt>
                <c:pt idx="7">
                  <c:v>Human health and social work activities</c:v>
                </c:pt>
                <c:pt idx="8">
                  <c:v>Administrative and support service activities</c:v>
                </c:pt>
                <c:pt idx="9">
                  <c:v>Professional, scientific and technical activities</c:v>
                </c:pt>
                <c:pt idx="10">
                  <c:v>Information and communication</c:v>
                </c:pt>
                <c:pt idx="11">
                  <c:v>Financial and insurance activities</c:v>
                </c:pt>
                <c:pt idx="12">
                  <c:v>Education</c:v>
                </c:pt>
                <c:pt idx="13">
                  <c:v>Manufacturing</c:v>
                </c:pt>
                <c:pt idx="14">
                  <c:v>Other service activities</c:v>
                </c:pt>
                <c:pt idx="15">
                  <c:v>Accommodation and food service activities</c:v>
                </c:pt>
                <c:pt idx="16">
                  <c:v>Wholesale and retail trade; repair of motor vehicles and motorcycles</c:v>
                </c:pt>
              </c:strCache>
            </c:strRef>
          </c:cat>
          <c:val>
            <c:numRef>
              <c:f>'Business activities'!$H$51:$H$67</c:f>
              <c:numCache>
                <c:formatCode>0.0%</c:formatCode>
                <c:ptCount val="17"/>
                <c:pt idx="0">
                  <c:v>7.2858348032824605E-5</c:v>
                </c:pt>
                <c:pt idx="1">
                  <c:v>4.8700053685098599E-4</c:v>
                </c:pt>
                <c:pt idx="2">
                  <c:v>7.0174093105299497E-4</c:v>
                </c:pt>
                <c:pt idx="3">
                  <c:v>9.4715852442671996E-4</c:v>
                </c:pt>
                <c:pt idx="4">
                  <c:v>1.2500958662474101E-3</c:v>
                </c:pt>
                <c:pt idx="5">
                  <c:v>2.0400337449190901E-3</c:v>
                </c:pt>
                <c:pt idx="6">
                  <c:v>4.3868394815553304E-3</c:v>
                </c:pt>
                <c:pt idx="7">
                  <c:v>5.4835493519441699E-3</c:v>
                </c:pt>
                <c:pt idx="8">
                  <c:v>5.5794155993557802E-3</c:v>
                </c:pt>
                <c:pt idx="9">
                  <c:v>6.79499961653501E-3</c:v>
                </c:pt>
                <c:pt idx="10">
                  <c:v>9.0804509548278196E-3</c:v>
                </c:pt>
                <c:pt idx="11">
                  <c:v>1.23283994171332E-2</c:v>
                </c:pt>
                <c:pt idx="12">
                  <c:v>1.9587391671140399E-2</c:v>
                </c:pt>
                <c:pt idx="13">
                  <c:v>6.7217578035125403E-2</c:v>
                </c:pt>
                <c:pt idx="14">
                  <c:v>8.3077690006902405E-2</c:v>
                </c:pt>
                <c:pt idx="15">
                  <c:v>0.23504486540378899</c:v>
                </c:pt>
                <c:pt idx="16">
                  <c:v>0.54591993251016202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C-4AD6-A4E0-D998217A1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791152"/>
        <c:axId val="371793504"/>
      </c:barChart>
      <c:catAx>
        <c:axId val="37179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3504"/>
        <c:crosses val="autoZero"/>
        <c:auto val="1"/>
        <c:lblAlgn val="ctr"/>
        <c:lblOffset val="100"/>
        <c:noMultiLvlLbl val="0"/>
      </c:catAx>
      <c:valAx>
        <c:axId val="371793504"/>
        <c:scaling>
          <c:orientation val="minMax"/>
          <c:max val="0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853a515-6bb8-4499-b36f-865d5235389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environment'!$B$770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environment'!$A$771:$A$780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environment'!$B$771:$B$780</c:f>
              <c:numCache>
                <c:formatCode>0.0</c:formatCode>
                <c:ptCount val="10"/>
                <c:pt idx="0">
                  <c:v>1.79</c:v>
                </c:pt>
                <c:pt idx="1">
                  <c:v>4.72</c:v>
                </c:pt>
                <c:pt idx="2">
                  <c:v>2.93</c:v>
                </c:pt>
                <c:pt idx="3">
                  <c:v>2.2000000000000002</c:v>
                </c:pt>
                <c:pt idx="4">
                  <c:v>0</c:v>
                </c:pt>
                <c:pt idx="5">
                  <c:v>1.61</c:v>
                </c:pt>
                <c:pt idx="6">
                  <c:v>1.2</c:v>
                </c:pt>
                <c:pt idx="7">
                  <c:v>2.67</c:v>
                </c:pt>
                <c:pt idx="8">
                  <c:v>2.34</c:v>
                </c:pt>
                <c:pt idx="9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7-4C4A-8201-0597BB57921C}"/>
            </c:ext>
          </c:extLst>
        </c:ser>
        <c:ser>
          <c:idx val="1"/>
          <c:order val="1"/>
          <c:tx>
            <c:strRef>
              <c:f>'Business environment'!$C$770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'Business environment'!$A$771:$A$780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environment'!$C$771:$C$780</c:f>
              <c:numCache>
                <c:formatCode>0.0</c:formatCode>
                <c:ptCount val="10"/>
                <c:pt idx="0">
                  <c:v>5.5</c:v>
                </c:pt>
                <c:pt idx="1">
                  <c:v>7.53</c:v>
                </c:pt>
                <c:pt idx="2">
                  <c:v>8.08</c:v>
                </c:pt>
                <c:pt idx="3">
                  <c:v>7.29</c:v>
                </c:pt>
                <c:pt idx="4">
                  <c:v>6.11</c:v>
                </c:pt>
                <c:pt idx="5">
                  <c:v>7.88</c:v>
                </c:pt>
                <c:pt idx="6">
                  <c:v>9.36</c:v>
                </c:pt>
                <c:pt idx="7">
                  <c:v>5.0599999999999996</c:v>
                </c:pt>
                <c:pt idx="8">
                  <c:v>2.4700000000000002</c:v>
                </c:pt>
                <c:pt idx="9">
                  <c:v>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77-4C4A-8201-0597BB57921C}"/>
            </c:ext>
          </c:extLst>
        </c:ser>
        <c:ser>
          <c:idx val="2"/>
          <c:order val="2"/>
          <c:tx>
            <c:strRef>
              <c:f>'Business environment'!$D$770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environment'!$A$771:$A$780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environment'!$D$771:$D$780</c:f>
              <c:numCache>
                <c:formatCode>0.0</c:formatCode>
                <c:ptCount val="10"/>
                <c:pt idx="0">
                  <c:v>9.3699999999999992</c:v>
                </c:pt>
                <c:pt idx="1">
                  <c:v>11.52</c:v>
                </c:pt>
                <c:pt idx="2">
                  <c:v>13.05</c:v>
                </c:pt>
                <c:pt idx="3">
                  <c:v>11.68</c:v>
                </c:pt>
                <c:pt idx="4">
                  <c:v>8.92</c:v>
                </c:pt>
                <c:pt idx="5">
                  <c:v>10.33</c:v>
                </c:pt>
                <c:pt idx="6">
                  <c:v>15.6</c:v>
                </c:pt>
                <c:pt idx="7">
                  <c:v>11.24</c:v>
                </c:pt>
                <c:pt idx="8">
                  <c:v>5.42</c:v>
                </c:pt>
                <c:pt idx="9">
                  <c:v>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7-4C4A-8201-0597BB57921C}"/>
            </c:ext>
          </c:extLst>
        </c:ser>
        <c:ser>
          <c:idx val="3"/>
          <c:order val="3"/>
          <c:tx>
            <c:strRef>
              <c:f>'Business environment'!$E$770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environment'!$A$771:$A$780</c:f>
              <c:strCache>
                <c:ptCount val="10"/>
                <c:pt idx="0">
                  <c:v>The development of new products or services</c:v>
                </c:pt>
                <c:pt idx="1">
                  <c:v>Unable to recruit staff with required skills and experience</c:v>
                </c:pt>
                <c:pt idx="2">
                  <c:v>Staff being new to the role or tasks</c:v>
                </c:pt>
                <c:pt idx="3">
                  <c:v>Staff were still under training</c:v>
                </c:pt>
                <c:pt idx="4">
                  <c:v>Staff are not motivated</c:v>
                </c:pt>
                <c:pt idx="5">
                  <c:v>Inadequate prior training</c:v>
                </c:pt>
                <c:pt idx="6">
                  <c:v>The introduction of new technology</c:v>
                </c:pt>
                <c:pt idx="7">
                  <c:v>The introduction of new working practices</c:v>
                </c:pt>
                <c:pt idx="8">
                  <c:v>Lack of staff retention policy</c:v>
                </c:pt>
                <c:pt idx="9">
                  <c:v>Others</c:v>
                </c:pt>
              </c:strCache>
            </c:strRef>
          </c:cat>
          <c:val>
            <c:numRef>
              <c:f>'Business environment'!$E$771:$E$780</c:f>
              <c:numCache>
                <c:formatCode>0.0</c:formatCode>
                <c:ptCount val="10"/>
                <c:pt idx="0">
                  <c:v>9.42</c:v>
                </c:pt>
                <c:pt idx="1">
                  <c:v>5.18</c:v>
                </c:pt>
                <c:pt idx="2">
                  <c:v>9.1199999999999992</c:v>
                </c:pt>
                <c:pt idx="3">
                  <c:v>4.76</c:v>
                </c:pt>
                <c:pt idx="4">
                  <c:v>7.08</c:v>
                </c:pt>
                <c:pt idx="5">
                  <c:v>2.2200000000000002</c:v>
                </c:pt>
                <c:pt idx="6">
                  <c:v>8.1199999999999992</c:v>
                </c:pt>
                <c:pt idx="7">
                  <c:v>8.85</c:v>
                </c:pt>
                <c:pt idx="8">
                  <c:v>2.84</c:v>
                </c:pt>
                <c:pt idx="9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77-4C4A-8201-0597BB57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7007647"/>
        <c:axId val="434550959"/>
      </c:barChart>
      <c:catAx>
        <c:axId val="55700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550959"/>
        <c:crosses val="autoZero"/>
        <c:auto val="1"/>
        <c:lblAlgn val="ctr"/>
        <c:lblOffset val="100"/>
        <c:noMultiLvlLbl val="0"/>
      </c:catAx>
      <c:valAx>
        <c:axId val="43455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0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c691f6c-5063-4082-b618-6ddcf9e903a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environment'!$A$791:$B$799</c:f>
              <c:multiLvlStrCache>
                <c:ptCount val="9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Micro 1-3</c:v>
                  </c:pt>
                  <c:pt idx="6">
                    <c:v>Small 4-30</c:v>
                  </c:pt>
                  <c:pt idx="7">
                    <c:v>Medium 31-100</c:v>
                  </c:pt>
                  <c:pt idx="8">
                    <c:v>Big 100 +</c:v>
                  </c:pt>
                </c:lvl>
                <c:lvl>
                  <c:pt idx="0">
                    <c:v>Sector</c:v>
                  </c:pt>
                  <c:pt idx="5">
                    <c:v>Size</c:v>
                  </c:pt>
                </c:lvl>
              </c:multiLvlStrCache>
            </c:multiLvlStrRef>
          </c:cat>
          <c:val>
            <c:numRef>
              <c:f>'Business environment'!$C$791:$C$799</c:f>
              <c:numCache>
                <c:formatCode>0.0</c:formatCode>
                <c:ptCount val="9"/>
                <c:pt idx="0">
                  <c:v>83.83</c:v>
                </c:pt>
                <c:pt idx="1">
                  <c:v>83.33</c:v>
                </c:pt>
                <c:pt idx="2">
                  <c:v>93.7</c:v>
                </c:pt>
                <c:pt idx="3">
                  <c:v>86.16</c:v>
                </c:pt>
                <c:pt idx="4">
                  <c:v>55.58</c:v>
                </c:pt>
                <c:pt idx="5">
                  <c:v>15.65</c:v>
                </c:pt>
                <c:pt idx="6">
                  <c:v>58.83</c:v>
                </c:pt>
                <c:pt idx="7">
                  <c:v>85.06</c:v>
                </c:pt>
                <c:pt idx="8">
                  <c:v>89.89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3-438A-B245-8ED45A0B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7573935"/>
        <c:axId val="584728047"/>
      </c:barChart>
      <c:catAx>
        <c:axId val="38757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728047"/>
        <c:crosses val="autoZero"/>
        <c:auto val="1"/>
        <c:lblAlgn val="ctr"/>
        <c:lblOffset val="100"/>
        <c:noMultiLvlLbl val="0"/>
      </c:catAx>
      <c:valAx>
        <c:axId val="58472804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8757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2ca7a113-e4f7-41b5-8c4b-eebf653ea2b1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environment'!$B$807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environment'!$A$808:$A$821</c:f>
              <c:strCache>
                <c:ptCount val="14"/>
                <c:pt idx="0">
                  <c:v>Lack knowledge about training opportunities</c:v>
                </c:pt>
                <c:pt idx="1">
                  <c:v>Staff turnover</c:v>
                </c:pt>
                <c:pt idx="2">
                  <c:v>Staff are not qualified for the training</c:v>
                </c:pt>
                <c:pt idx="3">
                  <c:v>The decision is taken at the head office</c:v>
                </c:pt>
                <c:pt idx="4">
                  <c:v>Lack of qualified local training providers</c:v>
                </c:pt>
                <c:pt idx="5">
                  <c:v>Difficult to find flexible training providers</c:v>
                </c:pt>
                <c:pt idx="6">
                  <c:v>Lack of appropriate training or qualifications</c:v>
                </c:pt>
                <c:pt idx="7">
                  <c:v>Staff are not interested</c:v>
                </c:pt>
                <c:pt idx="8">
                  <c:v>Others</c:v>
                </c:pt>
                <c:pt idx="9">
                  <c:v>Unable to spare more staff time</c:v>
                </c:pt>
                <c:pt idx="10">
                  <c:v>Hard to find time to organize the training</c:v>
                </c:pt>
                <c:pt idx="11">
                  <c:v>Training is not a management priority</c:v>
                </c:pt>
                <c:pt idx="12">
                  <c:v>Staff are fully proficient</c:v>
                </c:pt>
                <c:pt idx="13">
                  <c:v>Lack of funds for trainings</c:v>
                </c:pt>
              </c:strCache>
            </c:strRef>
          </c:cat>
          <c:val>
            <c:numRef>
              <c:f>'Business environment'!$B$808:$B$821</c:f>
              <c:numCache>
                <c:formatCode>0.0</c:formatCode>
                <c:ptCount val="14"/>
                <c:pt idx="0">
                  <c:v>0.46</c:v>
                </c:pt>
                <c:pt idx="1">
                  <c:v>0.46</c:v>
                </c:pt>
                <c:pt idx="2">
                  <c:v>0.46</c:v>
                </c:pt>
                <c:pt idx="3">
                  <c:v>0</c:v>
                </c:pt>
                <c:pt idx="4">
                  <c:v>1.1200000000000001</c:v>
                </c:pt>
                <c:pt idx="5">
                  <c:v>0.2</c:v>
                </c:pt>
                <c:pt idx="6">
                  <c:v>0.51</c:v>
                </c:pt>
                <c:pt idx="7">
                  <c:v>0.92</c:v>
                </c:pt>
                <c:pt idx="8">
                  <c:v>0.1</c:v>
                </c:pt>
                <c:pt idx="9">
                  <c:v>1.02</c:v>
                </c:pt>
                <c:pt idx="10">
                  <c:v>2.81</c:v>
                </c:pt>
                <c:pt idx="11">
                  <c:v>3.17</c:v>
                </c:pt>
                <c:pt idx="12">
                  <c:v>6.26</c:v>
                </c:pt>
                <c:pt idx="13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2-4048-AAF7-FF53F7113F34}"/>
            </c:ext>
          </c:extLst>
        </c:ser>
        <c:ser>
          <c:idx val="1"/>
          <c:order val="1"/>
          <c:tx>
            <c:strRef>
              <c:f>'Business environment'!$C$807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environment'!$A$808:$A$821</c:f>
              <c:strCache>
                <c:ptCount val="14"/>
                <c:pt idx="0">
                  <c:v>Lack knowledge about training opportunities</c:v>
                </c:pt>
                <c:pt idx="1">
                  <c:v>Staff turnover</c:v>
                </c:pt>
                <c:pt idx="2">
                  <c:v>Staff are not qualified for the training</c:v>
                </c:pt>
                <c:pt idx="3">
                  <c:v>The decision is taken at the head office</c:v>
                </c:pt>
                <c:pt idx="4">
                  <c:v>Lack of qualified local training providers</c:v>
                </c:pt>
                <c:pt idx="5">
                  <c:v>Difficult to find flexible training providers</c:v>
                </c:pt>
                <c:pt idx="6">
                  <c:v>Lack of appropriate training or qualifications</c:v>
                </c:pt>
                <c:pt idx="7">
                  <c:v>Staff are not interested</c:v>
                </c:pt>
                <c:pt idx="8">
                  <c:v>Others</c:v>
                </c:pt>
                <c:pt idx="9">
                  <c:v>Unable to spare more staff time</c:v>
                </c:pt>
                <c:pt idx="10">
                  <c:v>Hard to find time to organize the training</c:v>
                </c:pt>
                <c:pt idx="11">
                  <c:v>Training is not a management priority</c:v>
                </c:pt>
                <c:pt idx="12">
                  <c:v>Staff are fully proficient</c:v>
                </c:pt>
                <c:pt idx="13">
                  <c:v>Lack of funds for trainings</c:v>
                </c:pt>
              </c:strCache>
            </c:strRef>
          </c:cat>
          <c:val>
            <c:numRef>
              <c:f>'Business environment'!$C$808:$C$821</c:f>
              <c:numCache>
                <c:formatCode>0.0</c:formatCode>
                <c:ptCount val="14"/>
                <c:pt idx="0">
                  <c:v>0.83</c:v>
                </c:pt>
                <c:pt idx="1">
                  <c:v>0</c:v>
                </c:pt>
                <c:pt idx="2">
                  <c:v>0.83</c:v>
                </c:pt>
                <c:pt idx="3">
                  <c:v>3.33</c:v>
                </c:pt>
                <c:pt idx="4">
                  <c:v>0.83</c:v>
                </c:pt>
                <c:pt idx="5">
                  <c:v>0.83</c:v>
                </c:pt>
                <c:pt idx="6">
                  <c:v>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1.67</c:v>
                </c:pt>
                <c:pt idx="11">
                  <c:v>2.5</c:v>
                </c:pt>
                <c:pt idx="12">
                  <c:v>3.33</c:v>
                </c:pt>
                <c:pt idx="13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2-4048-AAF7-FF53F7113F34}"/>
            </c:ext>
          </c:extLst>
        </c:ser>
        <c:ser>
          <c:idx val="2"/>
          <c:order val="2"/>
          <c:tx>
            <c:strRef>
              <c:f>'Business environment'!$D$807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environment'!$A$808:$A$821</c:f>
              <c:strCache>
                <c:ptCount val="14"/>
                <c:pt idx="0">
                  <c:v>Lack knowledge about training opportunities</c:v>
                </c:pt>
                <c:pt idx="1">
                  <c:v>Staff turnover</c:v>
                </c:pt>
                <c:pt idx="2">
                  <c:v>Staff are not qualified for the training</c:v>
                </c:pt>
                <c:pt idx="3">
                  <c:v>The decision is taken at the head office</c:v>
                </c:pt>
                <c:pt idx="4">
                  <c:v>Lack of qualified local training providers</c:v>
                </c:pt>
                <c:pt idx="5">
                  <c:v>Difficult to find flexible training providers</c:v>
                </c:pt>
                <c:pt idx="6">
                  <c:v>Lack of appropriate training or qualifications</c:v>
                </c:pt>
                <c:pt idx="7">
                  <c:v>Staff are not interested</c:v>
                </c:pt>
                <c:pt idx="8">
                  <c:v>Others</c:v>
                </c:pt>
                <c:pt idx="9">
                  <c:v>Unable to spare more staff time</c:v>
                </c:pt>
                <c:pt idx="10">
                  <c:v>Hard to find time to organize the training</c:v>
                </c:pt>
                <c:pt idx="11">
                  <c:v>Training is not a management priority</c:v>
                </c:pt>
                <c:pt idx="12">
                  <c:v>Staff are fully proficient</c:v>
                </c:pt>
                <c:pt idx="13">
                  <c:v>Lack of funds for trainings</c:v>
                </c:pt>
              </c:strCache>
            </c:strRef>
          </c:cat>
          <c:val>
            <c:numRef>
              <c:f>'Business environment'!$D$808:$D$821</c:f>
              <c:numCache>
                <c:formatCode>0.0</c:formatCode>
                <c:ptCount val="14"/>
                <c:pt idx="0">
                  <c:v>0.24</c:v>
                </c:pt>
                <c:pt idx="1">
                  <c:v>0.24</c:v>
                </c:pt>
                <c:pt idx="2">
                  <c:v>0.24</c:v>
                </c:pt>
                <c:pt idx="3">
                  <c:v>1.69</c:v>
                </c:pt>
                <c:pt idx="4">
                  <c:v>0.48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0.73</c:v>
                </c:pt>
                <c:pt idx="9">
                  <c:v>0.48</c:v>
                </c:pt>
                <c:pt idx="10">
                  <c:v>0.97</c:v>
                </c:pt>
                <c:pt idx="11">
                  <c:v>0.73</c:v>
                </c:pt>
                <c:pt idx="12">
                  <c:v>0</c:v>
                </c:pt>
                <c:pt idx="13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2-4048-AAF7-FF53F7113F34}"/>
            </c:ext>
          </c:extLst>
        </c:ser>
        <c:ser>
          <c:idx val="3"/>
          <c:order val="3"/>
          <c:tx>
            <c:strRef>
              <c:f>'Business environment'!$E$807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environment'!$A$808:$A$821</c:f>
              <c:strCache>
                <c:ptCount val="14"/>
                <c:pt idx="0">
                  <c:v>Lack knowledge about training opportunities</c:v>
                </c:pt>
                <c:pt idx="1">
                  <c:v>Staff turnover</c:v>
                </c:pt>
                <c:pt idx="2">
                  <c:v>Staff are not qualified for the training</c:v>
                </c:pt>
                <c:pt idx="3">
                  <c:v>The decision is taken at the head office</c:v>
                </c:pt>
                <c:pt idx="4">
                  <c:v>Lack of qualified local training providers</c:v>
                </c:pt>
                <c:pt idx="5">
                  <c:v>Difficult to find flexible training providers</c:v>
                </c:pt>
                <c:pt idx="6">
                  <c:v>Lack of appropriate training or qualifications</c:v>
                </c:pt>
                <c:pt idx="7">
                  <c:v>Staff are not interested</c:v>
                </c:pt>
                <c:pt idx="8">
                  <c:v>Others</c:v>
                </c:pt>
                <c:pt idx="9">
                  <c:v>Unable to spare more staff time</c:v>
                </c:pt>
                <c:pt idx="10">
                  <c:v>Hard to find time to organize the training</c:v>
                </c:pt>
                <c:pt idx="11">
                  <c:v>Training is not a management priority</c:v>
                </c:pt>
                <c:pt idx="12">
                  <c:v>Staff are fully proficient</c:v>
                </c:pt>
                <c:pt idx="13">
                  <c:v>Lack of funds for trainings</c:v>
                </c:pt>
              </c:strCache>
            </c:strRef>
          </c:cat>
          <c:val>
            <c:numRef>
              <c:f>'Business environment'!$E$808:$E$821</c:f>
              <c:numCache>
                <c:formatCode>0.0</c:formatCode>
                <c:ptCount val="14"/>
                <c:pt idx="0">
                  <c:v>0</c:v>
                </c:pt>
                <c:pt idx="1">
                  <c:v>1.26</c:v>
                </c:pt>
                <c:pt idx="2">
                  <c:v>0</c:v>
                </c:pt>
                <c:pt idx="3">
                  <c:v>3.77</c:v>
                </c:pt>
                <c:pt idx="4">
                  <c:v>0.63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0.63</c:v>
                </c:pt>
                <c:pt idx="9">
                  <c:v>1.26</c:v>
                </c:pt>
                <c:pt idx="10">
                  <c:v>2.52</c:v>
                </c:pt>
                <c:pt idx="11">
                  <c:v>1.26</c:v>
                </c:pt>
                <c:pt idx="12">
                  <c:v>4.4000000000000004</c:v>
                </c:pt>
                <c:pt idx="1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2-4048-AAF7-FF53F7113F34}"/>
            </c:ext>
          </c:extLst>
        </c:ser>
        <c:ser>
          <c:idx val="4"/>
          <c:order val="4"/>
          <c:tx>
            <c:strRef>
              <c:f>'Business environment'!$F$807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'Business environment'!$A$808:$A$821</c:f>
              <c:strCache>
                <c:ptCount val="14"/>
                <c:pt idx="0">
                  <c:v>Lack knowledge about training opportunities</c:v>
                </c:pt>
                <c:pt idx="1">
                  <c:v>Staff turnover</c:v>
                </c:pt>
                <c:pt idx="2">
                  <c:v>Staff are not qualified for the training</c:v>
                </c:pt>
                <c:pt idx="3">
                  <c:v>The decision is taken at the head office</c:v>
                </c:pt>
                <c:pt idx="4">
                  <c:v>Lack of qualified local training providers</c:v>
                </c:pt>
                <c:pt idx="5">
                  <c:v>Difficult to find flexible training providers</c:v>
                </c:pt>
                <c:pt idx="6">
                  <c:v>Lack of appropriate training or qualifications</c:v>
                </c:pt>
                <c:pt idx="7">
                  <c:v>Staff are not interested</c:v>
                </c:pt>
                <c:pt idx="8">
                  <c:v>Others</c:v>
                </c:pt>
                <c:pt idx="9">
                  <c:v>Unable to spare more staff time</c:v>
                </c:pt>
                <c:pt idx="10">
                  <c:v>Hard to find time to organize the training</c:v>
                </c:pt>
                <c:pt idx="11">
                  <c:v>Training is not a management priority</c:v>
                </c:pt>
                <c:pt idx="12">
                  <c:v>Staff are fully proficient</c:v>
                </c:pt>
                <c:pt idx="13">
                  <c:v>Lack of funds for trainings</c:v>
                </c:pt>
              </c:strCache>
            </c:strRef>
          </c:cat>
          <c:val>
            <c:numRef>
              <c:f>'Business environment'!$F$808:$F$821</c:f>
              <c:numCache>
                <c:formatCode>0.0</c:formatCode>
                <c:ptCount val="14"/>
                <c:pt idx="0">
                  <c:v>1.59</c:v>
                </c:pt>
                <c:pt idx="1">
                  <c:v>0.38</c:v>
                </c:pt>
                <c:pt idx="2">
                  <c:v>1.91</c:v>
                </c:pt>
                <c:pt idx="3">
                  <c:v>0.51</c:v>
                </c:pt>
                <c:pt idx="4">
                  <c:v>1.53</c:v>
                </c:pt>
                <c:pt idx="5">
                  <c:v>1.3</c:v>
                </c:pt>
                <c:pt idx="6">
                  <c:v>1.65</c:v>
                </c:pt>
                <c:pt idx="7">
                  <c:v>2.0699999999999998</c:v>
                </c:pt>
                <c:pt idx="8">
                  <c:v>0.13</c:v>
                </c:pt>
                <c:pt idx="9">
                  <c:v>3.42</c:v>
                </c:pt>
                <c:pt idx="10">
                  <c:v>5.66</c:v>
                </c:pt>
                <c:pt idx="11">
                  <c:v>15.95</c:v>
                </c:pt>
                <c:pt idx="12">
                  <c:v>20.27</c:v>
                </c:pt>
                <c:pt idx="13">
                  <c:v>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2-4048-AAF7-FF53F711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1033039"/>
        <c:axId val="550505519"/>
      </c:barChart>
      <c:catAx>
        <c:axId val="12810330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505519"/>
        <c:crosses val="autoZero"/>
        <c:auto val="1"/>
        <c:lblAlgn val="ctr"/>
        <c:lblOffset val="100"/>
        <c:noMultiLvlLbl val="0"/>
      </c:catAx>
      <c:valAx>
        <c:axId val="550505519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03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f5220e0-e5d7-493a-9136-332b2a43380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20045399880701E-2"/>
          <c:y val="5.1036656978408902E-2"/>
          <c:w val="0.92315834387428597"/>
          <c:h val="0.66382375826056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environment'!$B$828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environment'!$A$829:$A$842</c:f>
              <c:strCache>
                <c:ptCount val="14"/>
                <c:pt idx="0">
                  <c:v>Lack of funds for trainings</c:v>
                </c:pt>
                <c:pt idx="1">
                  <c:v>Unable to spare more staff time</c:v>
                </c:pt>
                <c:pt idx="2">
                  <c:v>Hard to find time to organize the training</c:v>
                </c:pt>
                <c:pt idx="3">
                  <c:v>Difficult to find flexible training providers</c:v>
                </c:pt>
                <c:pt idx="4">
                  <c:v>Lack of appropriate training or qualifications</c:v>
                </c:pt>
                <c:pt idx="5">
                  <c:v>Lack of qualified local training providers</c:v>
                </c:pt>
                <c:pt idx="6">
                  <c:v>Staff are fully proficient</c:v>
                </c:pt>
                <c:pt idx="7">
                  <c:v>Staff are not interested</c:v>
                </c:pt>
                <c:pt idx="8">
                  <c:v>Lack knowledge about training opportunities</c:v>
                </c:pt>
                <c:pt idx="9">
                  <c:v>Staff turnover</c:v>
                </c:pt>
                <c:pt idx="10">
                  <c:v>Training is not a management priority</c:v>
                </c:pt>
                <c:pt idx="11">
                  <c:v>Staff are not qualified for the training</c:v>
                </c:pt>
                <c:pt idx="12">
                  <c:v>The decision is taken at the head office</c:v>
                </c:pt>
                <c:pt idx="13">
                  <c:v>Others</c:v>
                </c:pt>
              </c:strCache>
            </c:strRef>
          </c:cat>
          <c:val>
            <c:numRef>
              <c:f>'Business environment'!$B$829:$B$842</c:f>
              <c:numCache>
                <c:formatCode>0.0</c:formatCode>
                <c:ptCount val="14"/>
                <c:pt idx="0">
                  <c:v>7.47</c:v>
                </c:pt>
                <c:pt idx="1">
                  <c:v>3.26</c:v>
                </c:pt>
                <c:pt idx="2">
                  <c:v>4.32</c:v>
                </c:pt>
                <c:pt idx="3">
                  <c:v>0.9</c:v>
                </c:pt>
                <c:pt idx="4">
                  <c:v>0.33</c:v>
                </c:pt>
                <c:pt idx="5">
                  <c:v>0.73</c:v>
                </c:pt>
                <c:pt idx="6">
                  <c:v>39.950000000000003</c:v>
                </c:pt>
                <c:pt idx="7">
                  <c:v>5.89</c:v>
                </c:pt>
                <c:pt idx="8">
                  <c:v>3.66</c:v>
                </c:pt>
                <c:pt idx="9">
                  <c:v>0.73</c:v>
                </c:pt>
                <c:pt idx="10">
                  <c:v>36.71</c:v>
                </c:pt>
                <c:pt idx="11">
                  <c:v>3.66</c:v>
                </c:pt>
                <c:pt idx="12">
                  <c:v>1.47</c:v>
                </c:pt>
                <c:pt idx="1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552-ABE9-7CEC968AB989}"/>
            </c:ext>
          </c:extLst>
        </c:ser>
        <c:ser>
          <c:idx val="1"/>
          <c:order val="1"/>
          <c:tx>
            <c:strRef>
              <c:f>'Business environment'!$C$828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environment'!$A$829:$A$842</c:f>
              <c:strCache>
                <c:ptCount val="14"/>
                <c:pt idx="0">
                  <c:v>Lack of funds for trainings</c:v>
                </c:pt>
                <c:pt idx="1">
                  <c:v>Unable to spare more staff time</c:v>
                </c:pt>
                <c:pt idx="2">
                  <c:v>Hard to find time to organize the training</c:v>
                </c:pt>
                <c:pt idx="3">
                  <c:v>Difficult to find flexible training providers</c:v>
                </c:pt>
                <c:pt idx="4">
                  <c:v>Lack of appropriate training or qualifications</c:v>
                </c:pt>
                <c:pt idx="5">
                  <c:v>Lack of qualified local training providers</c:v>
                </c:pt>
                <c:pt idx="6">
                  <c:v>Staff are fully proficient</c:v>
                </c:pt>
                <c:pt idx="7">
                  <c:v>Staff are not interested</c:v>
                </c:pt>
                <c:pt idx="8">
                  <c:v>Lack knowledge about training opportunities</c:v>
                </c:pt>
                <c:pt idx="9">
                  <c:v>Staff turnover</c:v>
                </c:pt>
                <c:pt idx="10">
                  <c:v>Training is not a management priority</c:v>
                </c:pt>
                <c:pt idx="11">
                  <c:v>Staff are not qualified for the training</c:v>
                </c:pt>
                <c:pt idx="12">
                  <c:v>The decision is taken at the head office</c:v>
                </c:pt>
                <c:pt idx="13">
                  <c:v>Others</c:v>
                </c:pt>
              </c:strCache>
            </c:strRef>
          </c:cat>
          <c:val>
            <c:numRef>
              <c:f>'Business environment'!$C$829:$C$842</c:f>
              <c:numCache>
                <c:formatCode>0.0</c:formatCode>
                <c:ptCount val="14"/>
                <c:pt idx="0">
                  <c:v>8.1300000000000008</c:v>
                </c:pt>
                <c:pt idx="1">
                  <c:v>3.55</c:v>
                </c:pt>
                <c:pt idx="2">
                  <c:v>6.92</c:v>
                </c:pt>
                <c:pt idx="3">
                  <c:v>1.1499999999999999</c:v>
                </c:pt>
                <c:pt idx="4">
                  <c:v>1.27</c:v>
                </c:pt>
                <c:pt idx="5">
                  <c:v>1.5</c:v>
                </c:pt>
                <c:pt idx="6">
                  <c:v>16.61</c:v>
                </c:pt>
                <c:pt idx="7">
                  <c:v>1.45</c:v>
                </c:pt>
                <c:pt idx="8">
                  <c:v>0.91</c:v>
                </c:pt>
                <c:pt idx="9">
                  <c:v>0.24</c:v>
                </c:pt>
                <c:pt idx="10">
                  <c:v>13.17</c:v>
                </c:pt>
                <c:pt idx="11">
                  <c:v>1.7</c:v>
                </c:pt>
                <c:pt idx="12">
                  <c:v>0.53</c:v>
                </c:pt>
                <c:pt idx="1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0-4552-ABE9-7CEC968AB989}"/>
            </c:ext>
          </c:extLst>
        </c:ser>
        <c:ser>
          <c:idx val="2"/>
          <c:order val="2"/>
          <c:tx>
            <c:strRef>
              <c:f>'Business environment'!$D$828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environment'!$A$829:$A$842</c:f>
              <c:strCache>
                <c:ptCount val="14"/>
                <c:pt idx="0">
                  <c:v>Lack of funds for trainings</c:v>
                </c:pt>
                <c:pt idx="1">
                  <c:v>Unable to spare more staff time</c:v>
                </c:pt>
                <c:pt idx="2">
                  <c:v>Hard to find time to organize the training</c:v>
                </c:pt>
                <c:pt idx="3">
                  <c:v>Difficult to find flexible training providers</c:v>
                </c:pt>
                <c:pt idx="4">
                  <c:v>Lack of appropriate training or qualifications</c:v>
                </c:pt>
                <c:pt idx="5">
                  <c:v>Lack of qualified local training providers</c:v>
                </c:pt>
                <c:pt idx="6">
                  <c:v>Staff are fully proficient</c:v>
                </c:pt>
                <c:pt idx="7">
                  <c:v>Staff are not interested</c:v>
                </c:pt>
                <c:pt idx="8">
                  <c:v>Lack knowledge about training opportunities</c:v>
                </c:pt>
                <c:pt idx="9">
                  <c:v>Staff turnover</c:v>
                </c:pt>
                <c:pt idx="10">
                  <c:v>Training is not a management priority</c:v>
                </c:pt>
                <c:pt idx="11">
                  <c:v>Staff are not qualified for the training</c:v>
                </c:pt>
                <c:pt idx="12">
                  <c:v>The decision is taken at the head office</c:v>
                </c:pt>
                <c:pt idx="13">
                  <c:v>Others</c:v>
                </c:pt>
              </c:strCache>
            </c:strRef>
          </c:cat>
          <c:val>
            <c:numRef>
              <c:f>'Business environment'!$D$829:$D$842</c:f>
              <c:numCache>
                <c:formatCode>0.0</c:formatCode>
                <c:ptCount val="14"/>
                <c:pt idx="0">
                  <c:v>2.02</c:v>
                </c:pt>
                <c:pt idx="1">
                  <c:v>1.97</c:v>
                </c:pt>
                <c:pt idx="2">
                  <c:v>2.58</c:v>
                </c:pt>
                <c:pt idx="3">
                  <c:v>1.24</c:v>
                </c:pt>
                <c:pt idx="4">
                  <c:v>2.29</c:v>
                </c:pt>
                <c:pt idx="5">
                  <c:v>1.67</c:v>
                </c:pt>
                <c:pt idx="6">
                  <c:v>6.04</c:v>
                </c:pt>
                <c:pt idx="7">
                  <c:v>0.56999999999999995</c:v>
                </c:pt>
                <c:pt idx="8">
                  <c:v>1.37</c:v>
                </c:pt>
                <c:pt idx="9">
                  <c:v>0.13</c:v>
                </c:pt>
                <c:pt idx="10">
                  <c:v>4.57</c:v>
                </c:pt>
                <c:pt idx="11">
                  <c:v>0.83</c:v>
                </c:pt>
                <c:pt idx="12">
                  <c:v>1.22</c:v>
                </c:pt>
                <c:pt idx="1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0-4552-ABE9-7CEC968AB989}"/>
            </c:ext>
          </c:extLst>
        </c:ser>
        <c:ser>
          <c:idx val="3"/>
          <c:order val="3"/>
          <c:tx>
            <c:strRef>
              <c:f>'Business environment'!$E$828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environment'!$A$829:$A$842</c:f>
              <c:strCache>
                <c:ptCount val="14"/>
                <c:pt idx="0">
                  <c:v>Lack of funds for trainings</c:v>
                </c:pt>
                <c:pt idx="1">
                  <c:v>Unable to spare more staff time</c:v>
                </c:pt>
                <c:pt idx="2">
                  <c:v>Hard to find time to organize the training</c:v>
                </c:pt>
                <c:pt idx="3">
                  <c:v>Difficult to find flexible training providers</c:v>
                </c:pt>
                <c:pt idx="4">
                  <c:v>Lack of appropriate training or qualifications</c:v>
                </c:pt>
                <c:pt idx="5">
                  <c:v>Lack of qualified local training providers</c:v>
                </c:pt>
                <c:pt idx="6">
                  <c:v>Staff are fully proficient</c:v>
                </c:pt>
                <c:pt idx="7">
                  <c:v>Staff are not interested</c:v>
                </c:pt>
                <c:pt idx="8">
                  <c:v>Lack knowledge about training opportunities</c:v>
                </c:pt>
                <c:pt idx="9">
                  <c:v>Staff turnover</c:v>
                </c:pt>
                <c:pt idx="10">
                  <c:v>Training is not a management priority</c:v>
                </c:pt>
                <c:pt idx="11">
                  <c:v>Staff are not qualified for the training</c:v>
                </c:pt>
                <c:pt idx="12">
                  <c:v>The decision is taken at the head office</c:v>
                </c:pt>
                <c:pt idx="13">
                  <c:v>Others</c:v>
                </c:pt>
              </c:strCache>
            </c:strRef>
          </c:cat>
          <c:val>
            <c:numRef>
              <c:f>'Business environment'!$E$829:$E$842</c:f>
              <c:numCache>
                <c:formatCode>0.0</c:formatCode>
                <c:ptCount val="14"/>
                <c:pt idx="0">
                  <c:v>0.5</c:v>
                </c:pt>
                <c:pt idx="1">
                  <c:v>0.55000000000000004</c:v>
                </c:pt>
                <c:pt idx="2">
                  <c:v>0.91</c:v>
                </c:pt>
                <c:pt idx="3">
                  <c:v>0.05</c:v>
                </c:pt>
                <c:pt idx="4">
                  <c:v>0.41</c:v>
                </c:pt>
                <c:pt idx="5">
                  <c:v>0.55000000000000004</c:v>
                </c:pt>
                <c:pt idx="6">
                  <c:v>7.17</c:v>
                </c:pt>
                <c:pt idx="7">
                  <c:v>0.05</c:v>
                </c:pt>
                <c:pt idx="8">
                  <c:v>0</c:v>
                </c:pt>
                <c:pt idx="9">
                  <c:v>1.01</c:v>
                </c:pt>
                <c:pt idx="10">
                  <c:v>0.39</c:v>
                </c:pt>
                <c:pt idx="11">
                  <c:v>0</c:v>
                </c:pt>
                <c:pt idx="12">
                  <c:v>0.42</c:v>
                </c:pt>
                <c:pt idx="1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0-4552-ABE9-7CEC968A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786511"/>
        <c:axId val="356171951"/>
      </c:barChart>
      <c:catAx>
        <c:axId val="55178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71951"/>
        <c:crosses val="autoZero"/>
        <c:auto val="1"/>
        <c:lblAlgn val="ctr"/>
        <c:lblOffset val="100"/>
        <c:noMultiLvlLbl val="0"/>
      </c:catAx>
      <c:valAx>
        <c:axId val="356171951"/>
        <c:scaling>
          <c:orientation val="minMax"/>
          <c:max val="3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78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3048e05-cd16-4ebd-b881-e44991c8f54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environment'!$C$849</c:f>
              <c:strCache>
                <c:ptCount val="1"/>
                <c:pt idx="0">
                  <c:v>Yes significantly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environment'!$A$850:$B$859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environment'!$C$850:$C$859</c:f>
              <c:numCache>
                <c:formatCode>_(* #,##0.0_);_(* \(#,##0.0\);_(* "-"_);_(@_)</c:formatCode>
                <c:ptCount val="10"/>
                <c:pt idx="0">
                  <c:v>38.409999999999997</c:v>
                </c:pt>
                <c:pt idx="1">
                  <c:v>39.17</c:v>
                </c:pt>
                <c:pt idx="2">
                  <c:v>40.44</c:v>
                </c:pt>
                <c:pt idx="3">
                  <c:v>35.22</c:v>
                </c:pt>
                <c:pt idx="4">
                  <c:v>49.05</c:v>
                </c:pt>
                <c:pt idx="5">
                  <c:v>56.99</c:v>
                </c:pt>
                <c:pt idx="6">
                  <c:v>50</c:v>
                </c:pt>
                <c:pt idx="7">
                  <c:v>41.18</c:v>
                </c:pt>
                <c:pt idx="8">
                  <c:v>74.290000000000006</c:v>
                </c:pt>
                <c:pt idx="9">
                  <c:v>60.35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7-452F-81EF-5DB75CFCBFE3}"/>
            </c:ext>
          </c:extLst>
        </c:ser>
        <c:ser>
          <c:idx val="1"/>
          <c:order val="1"/>
          <c:tx>
            <c:strRef>
              <c:f>'Business environment'!$D$849</c:f>
              <c:strCache>
                <c:ptCount val="1"/>
                <c:pt idx="0">
                  <c:v>Yes somehow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'Business environment'!$A$850:$B$859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environment'!$D$850:$D$859</c:f>
              <c:numCache>
                <c:formatCode>_(* #,##0.0_);_(* \(#,##0.0\);_(* "-"_);_(@_)</c:formatCode>
                <c:ptCount val="10"/>
                <c:pt idx="0">
                  <c:v>33.270000000000003</c:v>
                </c:pt>
                <c:pt idx="1">
                  <c:v>34.17</c:v>
                </c:pt>
                <c:pt idx="2">
                  <c:v>30.02</c:v>
                </c:pt>
                <c:pt idx="3">
                  <c:v>27.67</c:v>
                </c:pt>
                <c:pt idx="4">
                  <c:v>28.33</c:v>
                </c:pt>
                <c:pt idx="5">
                  <c:v>22.96</c:v>
                </c:pt>
                <c:pt idx="6">
                  <c:v>30</c:v>
                </c:pt>
                <c:pt idx="7">
                  <c:v>17.649999999999999</c:v>
                </c:pt>
                <c:pt idx="8">
                  <c:v>14.29</c:v>
                </c:pt>
                <c:pt idx="9">
                  <c:v>20.98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7-452F-81EF-5DB75CFCBFE3}"/>
            </c:ext>
          </c:extLst>
        </c:ser>
        <c:ser>
          <c:idx val="2"/>
          <c:order val="2"/>
          <c:tx>
            <c:strRef>
              <c:f>'Business environment'!$E$849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environment'!$A$850:$B$859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environment'!$E$850:$E$859</c:f>
              <c:numCache>
                <c:formatCode>_(* #,##0.0_);_(* \(#,##0.0\);_(* "-"_);_(@_)</c:formatCode>
                <c:ptCount val="10"/>
                <c:pt idx="0">
                  <c:v>28.32</c:v>
                </c:pt>
                <c:pt idx="1">
                  <c:v>26.67</c:v>
                </c:pt>
                <c:pt idx="2">
                  <c:v>29.54</c:v>
                </c:pt>
                <c:pt idx="3">
                  <c:v>37.11</c:v>
                </c:pt>
                <c:pt idx="4">
                  <c:v>22.62</c:v>
                </c:pt>
                <c:pt idx="5">
                  <c:v>20.05</c:v>
                </c:pt>
                <c:pt idx="6">
                  <c:v>20</c:v>
                </c:pt>
                <c:pt idx="7">
                  <c:v>41.18</c:v>
                </c:pt>
                <c:pt idx="8">
                  <c:v>11.43</c:v>
                </c:pt>
                <c:pt idx="9">
                  <c:v>18.66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7-452F-81EF-5DB75CF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4293280"/>
        <c:axId val="574798608"/>
      </c:barChart>
      <c:catAx>
        <c:axId val="59429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98608"/>
        <c:crosses val="autoZero"/>
        <c:auto val="1"/>
        <c:lblAlgn val="ctr"/>
        <c:lblOffset val="100"/>
        <c:noMultiLvlLbl val="0"/>
      </c:catAx>
      <c:valAx>
        <c:axId val="574798608"/>
        <c:scaling>
          <c:orientation val="minMax"/>
        </c:scaling>
        <c:delete val="0"/>
        <c:axPos val="l"/>
        <c:numFmt formatCode="_(* #,##0.0_);_(* \(#,##0.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6350a94-74b5-4b31-8329-62024e9b794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environment'!$C$867</c:f>
              <c:strCache>
                <c:ptCount val="1"/>
                <c:pt idx="0">
                  <c:v>Yes significantly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environment'!$A$868:$B$874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environment'!$C$868:$C$874</c:f>
              <c:numCache>
                <c:formatCode>0.0</c:formatCode>
                <c:ptCount val="7"/>
                <c:pt idx="0">
                  <c:v>52.35</c:v>
                </c:pt>
                <c:pt idx="1">
                  <c:v>47.35</c:v>
                </c:pt>
                <c:pt idx="2">
                  <c:v>45.16</c:v>
                </c:pt>
                <c:pt idx="3">
                  <c:v>39.9</c:v>
                </c:pt>
                <c:pt idx="4">
                  <c:v>59.09</c:v>
                </c:pt>
                <c:pt idx="5">
                  <c:v>72.69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A-438C-AA92-D3245283FC3A}"/>
            </c:ext>
          </c:extLst>
        </c:ser>
        <c:ser>
          <c:idx val="1"/>
          <c:order val="1"/>
          <c:tx>
            <c:strRef>
              <c:f>'Business environment'!$D$867</c:f>
              <c:strCache>
                <c:ptCount val="1"/>
                <c:pt idx="0">
                  <c:v>Yes somehow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'Business environment'!$A$868:$B$874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environment'!$D$868:$D$874</c:f>
              <c:numCache>
                <c:formatCode>0.0</c:formatCode>
                <c:ptCount val="7"/>
                <c:pt idx="0">
                  <c:v>29.09</c:v>
                </c:pt>
                <c:pt idx="1">
                  <c:v>28.54</c:v>
                </c:pt>
                <c:pt idx="2">
                  <c:v>32.520000000000003</c:v>
                </c:pt>
                <c:pt idx="3">
                  <c:v>24.63</c:v>
                </c:pt>
                <c:pt idx="4">
                  <c:v>21.47</c:v>
                </c:pt>
                <c:pt idx="5">
                  <c:v>17.38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A-438C-AA92-D3245283FC3A}"/>
            </c:ext>
          </c:extLst>
        </c:ser>
        <c:ser>
          <c:idx val="2"/>
          <c:order val="2"/>
          <c:tx>
            <c:strRef>
              <c:f>'Business environment'!$E$867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environment'!$A$868:$B$874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environment'!$E$868:$E$874</c:f>
              <c:numCache>
                <c:formatCode>0.0</c:formatCode>
                <c:ptCount val="7"/>
                <c:pt idx="0">
                  <c:v>18.55</c:v>
                </c:pt>
                <c:pt idx="1">
                  <c:v>24.11</c:v>
                </c:pt>
                <c:pt idx="2">
                  <c:v>22.32</c:v>
                </c:pt>
                <c:pt idx="3">
                  <c:v>35.47</c:v>
                </c:pt>
                <c:pt idx="4">
                  <c:v>19.440000000000001</c:v>
                </c:pt>
                <c:pt idx="5">
                  <c:v>9.93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A-438C-AA92-D3245283F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4625327"/>
        <c:axId val="574848704"/>
      </c:barChart>
      <c:catAx>
        <c:axId val="1124625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48704"/>
        <c:crosses val="autoZero"/>
        <c:auto val="1"/>
        <c:lblAlgn val="ctr"/>
        <c:lblOffset val="100"/>
        <c:noMultiLvlLbl val="0"/>
      </c:catAx>
      <c:valAx>
        <c:axId val="574848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62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1f95430-3eb5-43be-9c11-c07e3615217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environment'!$C$883</c:f>
              <c:strCache>
                <c:ptCount val="1"/>
                <c:pt idx="0">
                  <c:v>Yes significantly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environment'!$A$884:$B$893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environment'!$C$884:$C$893</c:f>
              <c:numCache>
                <c:formatCode>0.0</c:formatCode>
                <c:ptCount val="10"/>
                <c:pt idx="0">
                  <c:v>45.2</c:v>
                </c:pt>
                <c:pt idx="1">
                  <c:v>35</c:v>
                </c:pt>
                <c:pt idx="2">
                  <c:v>56.31</c:v>
                </c:pt>
                <c:pt idx="3">
                  <c:v>52.83</c:v>
                </c:pt>
                <c:pt idx="4">
                  <c:v>50.11</c:v>
                </c:pt>
                <c:pt idx="5">
                  <c:v>51.49</c:v>
                </c:pt>
                <c:pt idx="6">
                  <c:v>23.33</c:v>
                </c:pt>
                <c:pt idx="7">
                  <c:v>58.82</c:v>
                </c:pt>
                <c:pt idx="8">
                  <c:v>65.709999999999994</c:v>
                </c:pt>
                <c:pt idx="9">
                  <c:v>54.32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0-418B-97B7-DD50894537BD}"/>
            </c:ext>
          </c:extLst>
        </c:ser>
        <c:ser>
          <c:idx val="1"/>
          <c:order val="1"/>
          <c:tx>
            <c:strRef>
              <c:f>'Business environment'!$D$883</c:f>
              <c:strCache>
                <c:ptCount val="1"/>
                <c:pt idx="0">
                  <c:v>Yes somehow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'Business environment'!$A$884:$B$893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environment'!$D$884:$D$893</c:f>
              <c:numCache>
                <c:formatCode>0.0</c:formatCode>
                <c:ptCount val="10"/>
                <c:pt idx="0">
                  <c:v>39.33</c:v>
                </c:pt>
                <c:pt idx="1">
                  <c:v>35</c:v>
                </c:pt>
                <c:pt idx="2">
                  <c:v>26.94</c:v>
                </c:pt>
                <c:pt idx="3">
                  <c:v>24.53</c:v>
                </c:pt>
                <c:pt idx="4">
                  <c:v>29.81</c:v>
                </c:pt>
                <c:pt idx="5">
                  <c:v>28.46</c:v>
                </c:pt>
                <c:pt idx="6">
                  <c:v>50</c:v>
                </c:pt>
                <c:pt idx="7">
                  <c:v>17.649999999999999</c:v>
                </c:pt>
                <c:pt idx="8">
                  <c:v>17.14</c:v>
                </c:pt>
                <c:pt idx="9">
                  <c:v>22.26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0-418B-97B7-DD50894537BD}"/>
            </c:ext>
          </c:extLst>
        </c:ser>
        <c:ser>
          <c:idx val="2"/>
          <c:order val="2"/>
          <c:tx>
            <c:strRef>
              <c:f>'Business environment'!$E$883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environment'!$A$884:$B$893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environment'!$E$884:$E$893</c:f>
              <c:numCache>
                <c:formatCode>0.0</c:formatCode>
                <c:ptCount val="10"/>
                <c:pt idx="0">
                  <c:v>15.47</c:v>
                </c:pt>
                <c:pt idx="1">
                  <c:v>30</c:v>
                </c:pt>
                <c:pt idx="2">
                  <c:v>16.75</c:v>
                </c:pt>
                <c:pt idx="3">
                  <c:v>22.64</c:v>
                </c:pt>
                <c:pt idx="4">
                  <c:v>20.079999999999998</c:v>
                </c:pt>
                <c:pt idx="5">
                  <c:v>20.05</c:v>
                </c:pt>
                <c:pt idx="6">
                  <c:v>26.67</c:v>
                </c:pt>
                <c:pt idx="7">
                  <c:v>23.53</c:v>
                </c:pt>
                <c:pt idx="8">
                  <c:v>17.14</c:v>
                </c:pt>
                <c:pt idx="9">
                  <c:v>23.42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0-418B-97B7-DD5089453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2950944"/>
        <c:axId val="574841264"/>
      </c:barChart>
      <c:catAx>
        <c:axId val="1329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41264"/>
        <c:crosses val="autoZero"/>
        <c:auto val="1"/>
        <c:lblAlgn val="ctr"/>
        <c:lblOffset val="100"/>
        <c:noMultiLvlLbl val="0"/>
      </c:catAx>
      <c:valAx>
        <c:axId val="5748412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5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16897a5-b5ce-4bb5-b76e-4f0c8a643863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environment'!$C$899</c:f>
              <c:strCache>
                <c:ptCount val="1"/>
                <c:pt idx="0">
                  <c:v>Yes significantly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environment'!$A$900:$B$906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environment'!$C$900:$C$906</c:f>
              <c:numCache>
                <c:formatCode>0.0</c:formatCode>
                <c:ptCount val="7"/>
                <c:pt idx="0">
                  <c:v>48.62</c:v>
                </c:pt>
                <c:pt idx="1">
                  <c:v>50.04</c:v>
                </c:pt>
                <c:pt idx="2">
                  <c:v>51.52</c:v>
                </c:pt>
                <c:pt idx="3">
                  <c:v>50.41</c:v>
                </c:pt>
                <c:pt idx="4">
                  <c:v>53.07</c:v>
                </c:pt>
                <c:pt idx="5">
                  <c:v>64.78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C-49D0-861D-EB0BF3D4BF36}"/>
            </c:ext>
          </c:extLst>
        </c:ser>
        <c:ser>
          <c:idx val="1"/>
          <c:order val="1"/>
          <c:tx>
            <c:strRef>
              <c:f>'Business environment'!$D$899</c:f>
              <c:strCache>
                <c:ptCount val="1"/>
                <c:pt idx="0">
                  <c:v>Yes somehow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environment'!$A$900:$B$906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environment'!$D$900:$D$906</c:f>
              <c:numCache>
                <c:formatCode>0.0</c:formatCode>
                <c:ptCount val="7"/>
                <c:pt idx="0">
                  <c:v>33.69</c:v>
                </c:pt>
                <c:pt idx="1">
                  <c:v>28.79</c:v>
                </c:pt>
                <c:pt idx="2">
                  <c:v>33.03</c:v>
                </c:pt>
                <c:pt idx="3">
                  <c:v>26.09</c:v>
                </c:pt>
                <c:pt idx="4">
                  <c:v>22.98</c:v>
                </c:pt>
                <c:pt idx="5">
                  <c:v>23.09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C-49D0-861D-EB0BF3D4BF36}"/>
            </c:ext>
          </c:extLst>
        </c:ser>
        <c:ser>
          <c:idx val="2"/>
          <c:order val="2"/>
          <c:tx>
            <c:strRef>
              <c:f>'Business environment'!$E$899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environment'!$A$900:$B$906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environment'!$E$900:$E$906</c:f>
              <c:numCache>
                <c:formatCode>0.0</c:formatCode>
                <c:ptCount val="7"/>
                <c:pt idx="0">
                  <c:v>17.7</c:v>
                </c:pt>
                <c:pt idx="1">
                  <c:v>21.17</c:v>
                </c:pt>
                <c:pt idx="2">
                  <c:v>15.44</c:v>
                </c:pt>
                <c:pt idx="3">
                  <c:v>23.5</c:v>
                </c:pt>
                <c:pt idx="4">
                  <c:v>23.95</c:v>
                </c:pt>
                <c:pt idx="5">
                  <c:v>12.13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C-49D0-861D-EB0BF3D4B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6839823"/>
        <c:axId val="602337120"/>
      </c:barChart>
      <c:catAx>
        <c:axId val="112683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37120"/>
        <c:crosses val="autoZero"/>
        <c:auto val="1"/>
        <c:lblAlgn val="ctr"/>
        <c:lblOffset val="100"/>
        <c:noMultiLvlLbl val="0"/>
      </c:catAx>
      <c:valAx>
        <c:axId val="6023371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839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0d3b510-7364-466c-bc16-cc95895e13c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environment'!$C$916</c:f>
              <c:strCache>
                <c:ptCount val="1"/>
                <c:pt idx="0">
                  <c:v>Financial support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environment'!$A$917:$B$926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environment'!$C$917:$C$926</c:f>
              <c:numCache>
                <c:formatCode>0.0</c:formatCode>
                <c:ptCount val="10"/>
                <c:pt idx="0">
                  <c:v>5.43</c:v>
                </c:pt>
                <c:pt idx="1">
                  <c:v>5.83</c:v>
                </c:pt>
                <c:pt idx="2">
                  <c:v>9.69</c:v>
                </c:pt>
                <c:pt idx="3">
                  <c:v>11.95</c:v>
                </c:pt>
                <c:pt idx="4">
                  <c:v>6.55</c:v>
                </c:pt>
                <c:pt idx="5">
                  <c:v>0</c:v>
                </c:pt>
                <c:pt idx="6">
                  <c:v>3.33</c:v>
                </c:pt>
                <c:pt idx="7">
                  <c:v>0</c:v>
                </c:pt>
                <c:pt idx="8">
                  <c:v>5.71</c:v>
                </c:pt>
                <c:pt idx="9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7-40B4-8636-A9E54C3AFA1F}"/>
            </c:ext>
          </c:extLst>
        </c:ser>
        <c:ser>
          <c:idx val="1"/>
          <c:order val="1"/>
          <c:tx>
            <c:strRef>
              <c:f>'Business environment'!$D$916</c:f>
              <c:strCache>
                <c:ptCount val="1"/>
                <c:pt idx="0">
                  <c:v>Tax relief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environment'!$A$917:$B$926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environment'!$D$917:$D$926</c:f>
              <c:numCache>
                <c:formatCode>0.0</c:formatCode>
                <c:ptCount val="10"/>
                <c:pt idx="0">
                  <c:v>4.3499999999999996</c:v>
                </c:pt>
                <c:pt idx="1">
                  <c:v>2.5</c:v>
                </c:pt>
                <c:pt idx="2">
                  <c:v>0.97</c:v>
                </c:pt>
                <c:pt idx="3">
                  <c:v>0.63</c:v>
                </c:pt>
                <c:pt idx="4">
                  <c:v>0.97</c:v>
                </c:pt>
                <c:pt idx="5">
                  <c:v>2.9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7-40B4-8636-A9E54C3AFA1F}"/>
            </c:ext>
          </c:extLst>
        </c:ser>
        <c:ser>
          <c:idx val="2"/>
          <c:order val="2"/>
          <c:tx>
            <c:strRef>
              <c:f>'Business environment'!$E$916</c:f>
              <c:strCache>
                <c:ptCount val="1"/>
                <c:pt idx="0">
                  <c:v>Loan relief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environment'!$A$917:$B$926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environment'!$E$917:$E$926</c:f>
              <c:numCache>
                <c:formatCode>0.0</c:formatCode>
                <c:ptCount val="10"/>
                <c:pt idx="0">
                  <c:v>0.82</c:v>
                </c:pt>
                <c:pt idx="1">
                  <c:v>4.17</c:v>
                </c:pt>
                <c:pt idx="2">
                  <c:v>0.73</c:v>
                </c:pt>
                <c:pt idx="3">
                  <c:v>0.63</c:v>
                </c:pt>
                <c:pt idx="4">
                  <c:v>1.83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7-40B4-8636-A9E54C3AFA1F}"/>
            </c:ext>
          </c:extLst>
        </c:ser>
        <c:ser>
          <c:idx val="3"/>
          <c:order val="3"/>
          <c:tx>
            <c:strRef>
              <c:f>'Business environment'!$F$916</c:f>
              <c:strCache>
                <c:ptCount val="1"/>
                <c:pt idx="0">
                  <c:v>Other support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environment'!$A$917:$B$926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environment'!$F$917:$F$926</c:f>
              <c:numCache>
                <c:formatCode>0.0</c:formatCode>
                <c:ptCount val="10"/>
                <c:pt idx="0">
                  <c:v>20.79</c:v>
                </c:pt>
                <c:pt idx="1">
                  <c:v>16.670000000000002</c:v>
                </c:pt>
                <c:pt idx="2">
                  <c:v>13.32</c:v>
                </c:pt>
                <c:pt idx="3">
                  <c:v>15.09</c:v>
                </c:pt>
                <c:pt idx="4">
                  <c:v>16.420000000000002</c:v>
                </c:pt>
                <c:pt idx="5">
                  <c:v>17.59</c:v>
                </c:pt>
                <c:pt idx="6">
                  <c:v>6.67</c:v>
                </c:pt>
                <c:pt idx="7">
                  <c:v>17.649999999999999</c:v>
                </c:pt>
                <c:pt idx="8">
                  <c:v>11.43</c:v>
                </c:pt>
                <c:pt idx="9">
                  <c:v>17.440000000000001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07-40B4-8636-A9E54C3AFA1F}"/>
            </c:ext>
          </c:extLst>
        </c:ser>
        <c:ser>
          <c:idx val="4"/>
          <c:order val="4"/>
          <c:tx>
            <c:strRef>
              <c:f>'Business environment'!$G$916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environment'!$A$917:$B$926</c:f>
              <c:multiLvlStrCache>
                <c:ptCount val="10"/>
                <c:lvl>
                  <c:pt idx="0">
                    <c:v>Industry</c:v>
                  </c:pt>
                  <c:pt idx="1">
                    <c:v>Finance</c:v>
                  </c:pt>
                  <c:pt idx="2">
                    <c:v>Education</c:v>
                  </c:pt>
                  <c:pt idx="3">
                    <c:v>Health</c:v>
                  </c:pt>
                  <c:pt idx="4">
                    <c:v>Other services</c:v>
                  </c:pt>
                  <c:pt idx="5">
                    <c:v>Industry</c:v>
                  </c:pt>
                  <c:pt idx="6">
                    <c:v>Finance</c:v>
                  </c:pt>
                  <c:pt idx="7">
                    <c:v>Education</c:v>
                  </c:pt>
                  <c:pt idx="8">
                    <c:v>Health</c:v>
                  </c:pt>
                  <c:pt idx="9">
                    <c:v>Other services</c:v>
                  </c:pt>
                </c:lvl>
                <c:lvl>
                  <c:pt idx="0">
                    <c:v>Formal</c:v>
                  </c:pt>
                  <c:pt idx="5">
                    <c:v>Informal</c:v>
                  </c:pt>
                </c:lvl>
              </c:multiLvlStrCache>
            </c:multiLvlStrRef>
          </c:cat>
          <c:val>
            <c:numRef>
              <c:f>'Business environment'!$G$917:$G$926</c:f>
              <c:numCache>
                <c:formatCode>0.0</c:formatCode>
                <c:ptCount val="10"/>
                <c:pt idx="0">
                  <c:v>68.62</c:v>
                </c:pt>
                <c:pt idx="1">
                  <c:v>70.83</c:v>
                </c:pt>
                <c:pt idx="2">
                  <c:v>75.3</c:v>
                </c:pt>
                <c:pt idx="3">
                  <c:v>71.7</c:v>
                </c:pt>
                <c:pt idx="4">
                  <c:v>74.22</c:v>
                </c:pt>
                <c:pt idx="5">
                  <c:v>79.52</c:v>
                </c:pt>
                <c:pt idx="6">
                  <c:v>90</c:v>
                </c:pt>
                <c:pt idx="7">
                  <c:v>82.35</c:v>
                </c:pt>
                <c:pt idx="8">
                  <c:v>82.86</c:v>
                </c:pt>
                <c:pt idx="9">
                  <c:v>77.17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7-40B4-8636-A9E54C3A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2949504"/>
        <c:axId val="574797616"/>
      </c:barChart>
      <c:catAx>
        <c:axId val="1329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97616"/>
        <c:crosses val="autoZero"/>
        <c:auto val="1"/>
        <c:lblAlgn val="ctr"/>
        <c:lblOffset val="100"/>
        <c:noMultiLvlLbl val="0"/>
      </c:catAx>
      <c:valAx>
        <c:axId val="5747976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4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753f7c86-1796-4a2d-8cc5-5e36fdbcf60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environment'!$C$932</c:f>
              <c:strCache>
                <c:ptCount val="1"/>
                <c:pt idx="0">
                  <c:v>Financial support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environment'!$A$933:$B$939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environment'!$C$933:$C$939</c:f>
              <c:numCache>
                <c:formatCode>0.0</c:formatCode>
                <c:ptCount val="7"/>
                <c:pt idx="0">
                  <c:v>2.66</c:v>
                </c:pt>
                <c:pt idx="1">
                  <c:v>5.39</c:v>
                </c:pt>
                <c:pt idx="2">
                  <c:v>6.86</c:v>
                </c:pt>
                <c:pt idx="3">
                  <c:v>16.47</c:v>
                </c:pt>
                <c:pt idx="4">
                  <c:v>1.63</c:v>
                </c:pt>
                <c:pt idx="5">
                  <c:v>0.37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2-4766-8643-CD3F4286523A}"/>
            </c:ext>
          </c:extLst>
        </c:ser>
        <c:ser>
          <c:idx val="1"/>
          <c:order val="1"/>
          <c:tx>
            <c:strRef>
              <c:f>'Business environment'!$D$932</c:f>
              <c:strCache>
                <c:ptCount val="1"/>
                <c:pt idx="0">
                  <c:v>Tax relief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environment'!$A$933:$B$939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environment'!$D$933:$D$939</c:f>
              <c:numCache>
                <c:formatCode>0.0</c:formatCode>
                <c:ptCount val="7"/>
                <c:pt idx="0">
                  <c:v>1.47</c:v>
                </c:pt>
                <c:pt idx="1">
                  <c:v>1.1599999999999999</c:v>
                </c:pt>
                <c:pt idx="2">
                  <c:v>1.1200000000000001</c:v>
                </c:pt>
                <c:pt idx="3">
                  <c:v>1.69</c:v>
                </c:pt>
                <c:pt idx="4">
                  <c:v>2.67</c:v>
                </c:pt>
                <c:pt idx="5">
                  <c:v>2.59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2-4766-8643-CD3F4286523A}"/>
            </c:ext>
          </c:extLst>
        </c:ser>
        <c:ser>
          <c:idx val="2"/>
          <c:order val="2"/>
          <c:tx>
            <c:strRef>
              <c:f>'Business environment'!$E$932</c:f>
              <c:strCache>
                <c:ptCount val="1"/>
                <c:pt idx="0">
                  <c:v>Loan relief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environment'!$A$933:$B$939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environment'!$E$933:$E$939</c:f>
              <c:numCache>
                <c:formatCode>0.0</c:formatCode>
                <c:ptCount val="7"/>
                <c:pt idx="0">
                  <c:v>1.47</c:v>
                </c:pt>
                <c:pt idx="1">
                  <c:v>0.9</c:v>
                </c:pt>
                <c:pt idx="2">
                  <c:v>3.52</c:v>
                </c:pt>
                <c:pt idx="3">
                  <c:v>0.57999999999999996</c:v>
                </c:pt>
                <c:pt idx="4">
                  <c:v>1.03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2-4766-8643-CD3F4286523A}"/>
            </c:ext>
          </c:extLst>
        </c:ser>
        <c:ser>
          <c:idx val="3"/>
          <c:order val="3"/>
          <c:tx>
            <c:strRef>
              <c:f>'Business environment'!$F$932</c:f>
              <c:strCache>
                <c:ptCount val="1"/>
                <c:pt idx="0">
                  <c:v>Other support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environment'!$A$933:$B$939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environment'!$F$933:$F$939</c:f>
              <c:numCache>
                <c:formatCode>0.0</c:formatCode>
                <c:ptCount val="7"/>
                <c:pt idx="0">
                  <c:v>14.54</c:v>
                </c:pt>
                <c:pt idx="1">
                  <c:v>15.98</c:v>
                </c:pt>
                <c:pt idx="2">
                  <c:v>17.28</c:v>
                </c:pt>
                <c:pt idx="3">
                  <c:v>17.04</c:v>
                </c:pt>
                <c:pt idx="4">
                  <c:v>17.47</c:v>
                </c:pt>
                <c:pt idx="5">
                  <c:v>15.3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52-4766-8643-CD3F4286523A}"/>
            </c:ext>
          </c:extLst>
        </c:ser>
        <c:ser>
          <c:idx val="4"/>
          <c:order val="4"/>
          <c:tx>
            <c:strRef>
              <c:f>'Business environment'!$G$932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environment'!$A$933:$B$939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environment'!$G$933:$G$939</c:f>
              <c:numCache>
                <c:formatCode>0.0</c:formatCode>
                <c:ptCount val="7"/>
                <c:pt idx="0">
                  <c:v>79.86</c:v>
                </c:pt>
                <c:pt idx="1">
                  <c:v>76.56</c:v>
                </c:pt>
                <c:pt idx="2">
                  <c:v>71.22</c:v>
                </c:pt>
                <c:pt idx="3">
                  <c:v>64.209999999999994</c:v>
                </c:pt>
                <c:pt idx="4">
                  <c:v>77.2</c:v>
                </c:pt>
                <c:pt idx="5">
                  <c:v>81.73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2-4766-8643-CD3F4286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4634927"/>
        <c:axId val="574808528"/>
      </c:barChart>
      <c:catAx>
        <c:axId val="11246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08528"/>
        <c:crosses val="autoZero"/>
        <c:auto val="1"/>
        <c:lblAlgn val="ctr"/>
        <c:lblOffset val="100"/>
        <c:noMultiLvlLbl val="0"/>
      </c:catAx>
      <c:valAx>
        <c:axId val="5748085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6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7c8d698-4125-4e23-9443-3d04f397ddd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activities'!$B$73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'Business activities'!$A$74:$A$90</c:f>
              <c:strCache>
                <c:ptCount val="17"/>
                <c:pt idx="0">
                  <c:v>Electricity, gas, steam and air conditioning supply</c:v>
                </c:pt>
                <c:pt idx="1">
                  <c:v>Education</c:v>
                </c:pt>
                <c:pt idx="2">
                  <c:v>Human health and social work activities</c:v>
                </c:pt>
                <c:pt idx="3">
                  <c:v>Construction</c:v>
                </c:pt>
                <c:pt idx="4">
                  <c:v>Transportation and storage</c:v>
                </c:pt>
                <c:pt idx="5">
                  <c:v>Real estate activities</c:v>
                </c:pt>
                <c:pt idx="6">
                  <c:v>Mining and quarrying</c:v>
                </c:pt>
                <c:pt idx="7">
                  <c:v>Water supply; sewerage, waste management and remediation activities</c:v>
                </c:pt>
                <c:pt idx="8">
                  <c:v>Administrative and support service activities</c:v>
                </c:pt>
                <c:pt idx="9">
                  <c:v>Professional, scientific and technical activities</c:v>
                </c:pt>
                <c:pt idx="10">
                  <c:v>Financial and insurance activities</c:v>
                </c:pt>
                <c:pt idx="11">
                  <c:v>Arts, entertainment and recreation</c:v>
                </c:pt>
                <c:pt idx="12">
                  <c:v>Information and communication</c:v>
                </c:pt>
                <c:pt idx="13">
                  <c:v>Wholesale and retail trade; repair of motor vehicles and motorcycles</c:v>
                </c:pt>
                <c:pt idx="14">
                  <c:v>Manufacturing</c:v>
                </c:pt>
                <c:pt idx="15">
                  <c:v>Other service activities</c:v>
                </c:pt>
                <c:pt idx="16">
                  <c:v>Accommodation and food service activities</c:v>
                </c:pt>
              </c:strCache>
            </c:strRef>
          </c:cat>
          <c:val>
            <c:numRef>
              <c:f>'Business activities'!$B$74:$B$90</c:f>
              <c:numCache>
                <c:formatCode>0%</c:formatCode>
                <c:ptCount val="17"/>
                <c:pt idx="0">
                  <c:v>1</c:v>
                </c:pt>
                <c:pt idx="1">
                  <c:v>0.861785434612373</c:v>
                </c:pt>
                <c:pt idx="2">
                  <c:v>0.713286713286713</c:v>
                </c:pt>
                <c:pt idx="3">
                  <c:v>0.65573770491803296</c:v>
                </c:pt>
                <c:pt idx="4">
                  <c:v>0.59774436090225602</c:v>
                </c:pt>
                <c:pt idx="5">
                  <c:v>0.58267716535433101</c:v>
                </c:pt>
                <c:pt idx="6">
                  <c:v>0.51012145748987903</c:v>
                </c:pt>
                <c:pt idx="7">
                  <c:v>0.41870629370629397</c:v>
                </c:pt>
                <c:pt idx="8">
                  <c:v>0.300343642611684</c:v>
                </c:pt>
                <c:pt idx="9">
                  <c:v>0.29401805869074499</c:v>
                </c:pt>
                <c:pt idx="10">
                  <c:v>0.24167962674961099</c:v>
                </c:pt>
                <c:pt idx="11">
                  <c:v>0.23006134969325201</c:v>
                </c:pt>
                <c:pt idx="12">
                  <c:v>0.16131756756756799</c:v>
                </c:pt>
                <c:pt idx="13">
                  <c:v>0.103009868998701</c:v>
                </c:pt>
                <c:pt idx="14">
                  <c:v>9.93781733127959E-2</c:v>
                </c:pt>
                <c:pt idx="15">
                  <c:v>8.0775444264943499E-2</c:v>
                </c:pt>
                <c:pt idx="16">
                  <c:v>7.3203360796149794E-2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D-4034-A8F2-B8DEE8F8992E}"/>
            </c:ext>
          </c:extLst>
        </c:ser>
        <c:ser>
          <c:idx val="1"/>
          <c:order val="1"/>
          <c:tx>
            <c:strRef>
              <c:f>'Business activities'!$C$73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activities'!$A$74:$A$90</c:f>
              <c:strCache>
                <c:ptCount val="17"/>
                <c:pt idx="0">
                  <c:v>Electricity, gas, steam and air conditioning supply</c:v>
                </c:pt>
                <c:pt idx="1">
                  <c:v>Education</c:v>
                </c:pt>
                <c:pt idx="2">
                  <c:v>Human health and social work activities</c:v>
                </c:pt>
                <c:pt idx="3">
                  <c:v>Construction</c:v>
                </c:pt>
                <c:pt idx="4">
                  <c:v>Transportation and storage</c:v>
                </c:pt>
                <c:pt idx="5">
                  <c:v>Real estate activities</c:v>
                </c:pt>
                <c:pt idx="6">
                  <c:v>Mining and quarrying</c:v>
                </c:pt>
                <c:pt idx="7">
                  <c:v>Water supply; sewerage, waste management and remediation activities</c:v>
                </c:pt>
                <c:pt idx="8">
                  <c:v>Administrative and support service activities</c:v>
                </c:pt>
                <c:pt idx="9">
                  <c:v>Professional, scientific and technical activities</c:v>
                </c:pt>
                <c:pt idx="10">
                  <c:v>Financial and insurance activities</c:v>
                </c:pt>
                <c:pt idx="11">
                  <c:v>Arts, entertainment and recreation</c:v>
                </c:pt>
                <c:pt idx="12">
                  <c:v>Information and communication</c:v>
                </c:pt>
                <c:pt idx="13">
                  <c:v>Wholesale and retail trade; repair of motor vehicles and motorcycles</c:v>
                </c:pt>
                <c:pt idx="14">
                  <c:v>Manufacturing</c:v>
                </c:pt>
                <c:pt idx="15">
                  <c:v>Other service activities</c:v>
                </c:pt>
                <c:pt idx="16">
                  <c:v>Accommodation and food service activities</c:v>
                </c:pt>
              </c:strCache>
            </c:strRef>
          </c:cat>
          <c:val>
            <c:numRef>
              <c:f>'Business activities'!$C$74:$C$90</c:f>
              <c:numCache>
                <c:formatCode>0%</c:formatCode>
                <c:ptCount val="17"/>
                <c:pt idx="0">
                  <c:v>0</c:v>
                </c:pt>
                <c:pt idx="1">
                  <c:v>0.138214565387627</c:v>
                </c:pt>
                <c:pt idx="2">
                  <c:v>0.286713286713287</c:v>
                </c:pt>
                <c:pt idx="3">
                  <c:v>0.34426229508196698</c:v>
                </c:pt>
                <c:pt idx="4">
                  <c:v>0.40225563909774398</c:v>
                </c:pt>
                <c:pt idx="5">
                  <c:v>0.41732283464566899</c:v>
                </c:pt>
                <c:pt idx="6">
                  <c:v>0.48987854251012097</c:v>
                </c:pt>
                <c:pt idx="7">
                  <c:v>0.58129370629370603</c:v>
                </c:pt>
                <c:pt idx="8">
                  <c:v>0.699656357388316</c:v>
                </c:pt>
                <c:pt idx="9">
                  <c:v>0.70598194130925496</c:v>
                </c:pt>
                <c:pt idx="10">
                  <c:v>0.75832037325038903</c:v>
                </c:pt>
                <c:pt idx="11">
                  <c:v>0.76993865030674802</c:v>
                </c:pt>
                <c:pt idx="12">
                  <c:v>0.83868243243243201</c:v>
                </c:pt>
                <c:pt idx="13">
                  <c:v>0.89699013100129898</c:v>
                </c:pt>
                <c:pt idx="14">
                  <c:v>0.90062182668720403</c:v>
                </c:pt>
                <c:pt idx="15">
                  <c:v>0.91922455573505701</c:v>
                </c:pt>
                <c:pt idx="16">
                  <c:v>0.92679663920385003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D-4034-A8F2-B8DEE8F89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792328"/>
        <c:axId val="371795464"/>
      </c:barChart>
      <c:catAx>
        <c:axId val="37179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5464"/>
        <c:crosses val="autoZero"/>
        <c:auto val="1"/>
        <c:lblAlgn val="ctr"/>
        <c:lblOffset val="100"/>
        <c:noMultiLvlLbl val="0"/>
      </c:catAx>
      <c:valAx>
        <c:axId val="37179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23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4654975-6f4e-40d7-8afc-3e0703f7f47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environment'!$A$282</c:f>
              <c:strCache>
                <c:ptCount val="1"/>
                <c:pt idx="0">
                  <c:v>Short and medium term bank loan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environment'!$B$280:$H$281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environment'!$B$282:$H$282</c:f>
              <c:numCache>
                <c:formatCode>#,##0.0</c:formatCode>
                <c:ptCount val="7"/>
                <c:pt idx="0">
                  <c:v>12.98</c:v>
                </c:pt>
                <c:pt idx="1">
                  <c:v>46.61</c:v>
                </c:pt>
                <c:pt idx="2">
                  <c:v>26.32</c:v>
                </c:pt>
                <c:pt idx="3">
                  <c:v>14.09</c:v>
                </c:pt>
                <c:pt idx="4">
                  <c:v>93.34</c:v>
                </c:pt>
                <c:pt idx="5">
                  <c:v>6.59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B-4B0F-B84B-87A7A98E3507}"/>
            </c:ext>
          </c:extLst>
        </c:ser>
        <c:ser>
          <c:idx val="1"/>
          <c:order val="1"/>
          <c:tx>
            <c:strRef>
              <c:f>'Business environment'!$A$283</c:f>
              <c:strCache>
                <c:ptCount val="1"/>
                <c:pt idx="0">
                  <c:v>Long term bank loan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environment'!$B$280:$H$281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environment'!$B$283:$H$283</c:f>
              <c:numCache>
                <c:formatCode>#,##0.0</c:formatCode>
                <c:ptCount val="7"/>
                <c:pt idx="0">
                  <c:v>3.58</c:v>
                </c:pt>
                <c:pt idx="1">
                  <c:v>46.29</c:v>
                </c:pt>
                <c:pt idx="2">
                  <c:v>24.67</c:v>
                </c:pt>
                <c:pt idx="3">
                  <c:v>25.46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B-4B0F-B84B-87A7A98E3507}"/>
            </c:ext>
          </c:extLst>
        </c:ser>
        <c:ser>
          <c:idx val="2"/>
          <c:order val="2"/>
          <c:tx>
            <c:strRef>
              <c:f>'Business environment'!$A$284</c:f>
              <c:strCache>
                <c:ptCount val="1"/>
                <c:pt idx="0">
                  <c:v>Credit line or card or overdraft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environment'!$B$280:$H$281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environment'!$B$284:$H$284</c:f>
              <c:numCache>
                <c:formatCode>#,##0.0</c:formatCode>
                <c:ptCount val="7"/>
                <c:pt idx="0">
                  <c:v>8.64</c:v>
                </c:pt>
                <c:pt idx="1">
                  <c:v>29.5</c:v>
                </c:pt>
                <c:pt idx="2">
                  <c:v>23.47</c:v>
                </c:pt>
                <c:pt idx="3">
                  <c:v>38.4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B-4B0F-B84B-87A7A98E3507}"/>
            </c:ext>
          </c:extLst>
        </c:ser>
        <c:ser>
          <c:idx val="3"/>
          <c:order val="3"/>
          <c:tx>
            <c:strRef>
              <c:f>'Business environment'!$A$285</c:f>
              <c:strCache>
                <c:ptCount val="1"/>
                <c:pt idx="0">
                  <c:v>Trade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environment'!$B$280:$H$281</c:f>
              <c:multiLvlStrCache>
                <c:ptCount val="7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  <c:pt idx="6">
                    <c:v>Big 100 +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environment'!$B$285:$H$285</c:f>
              <c:numCache>
                <c:formatCode>#,##0.0</c:formatCode>
                <c:ptCount val="7"/>
                <c:pt idx="0">
                  <c:v>8.08</c:v>
                </c:pt>
                <c:pt idx="1">
                  <c:v>50.19</c:v>
                </c:pt>
                <c:pt idx="2">
                  <c:v>36.32</c:v>
                </c:pt>
                <c:pt idx="3">
                  <c:v>5.41</c:v>
                </c:pt>
                <c:pt idx="4">
                  <c:v>90.21</c:v>
                </c:pt>
                <c:pt idx="5">
                  <c:v>9.7899999999999991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B-4B0F-B84B-87A7A98E3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232911"/>
        <c:axId val="243239631"/>
      </c:barChart>
      <c:catAx>
        <c:axId val="24323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239631"/>
        <c:crosses val="autoZero"/>
        <c:auto val="1"/>
        <c:lblAlgn val="ctr"/>
        <c:lblOffset val="100"/>
        <c:noMultiLvlLbl val="0"/>
      </c:catAx>
      <c:valAx>
        <c:axId val="243239631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23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edb6752-47d3-4290-b215-2c321d10a33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environment'!$C$293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environment'!$A$294:$B$301</c:f>
              <c:multiLvlStrCache>
                <c:ptCount val="8"/>
                <c:lvl>
                  <c:pt idx="0">
                    <c:v>Short and medium term bank loan</c:v>
                  </c:pt>
                  <c:pt idx="1">
                    <c:v>Long term bank loan</c:v>
                  </c:pt>
                  <c:pt idx="2">
                    <c:v>Credit line or card or overdraft</c:v>
                  </c:pt>
                  <c:pt idx="3">
                    <c:v>Trade credit</c:v>
                  </c:pt>
                  <c:pt idx="4">
                    <c:v>Short and medium term bank loan</c:v>
                  </c:pt>
                  <c:pt idx="5">
                    <c:v>Long term bank loan</c:v>
                  </c:pt>
                  <c:pt idx="6">
                    <c:v>Credit line or card or overdraft</c:v>
                  </c:pt>
                  <c:pt idx="7">
                    <c:v>Trade credit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environment'!$C$294:$C$301</c:f>
              <c:numCache>
                <c:formatCode>#,##0.0</c:formatCode>
                <c:ptCount val="8"/>
                <c:pt idx="0">
                  <c:v>12.98</c:v>
                </c:pt>
                <c:pt idx="1">
                  <c:v>3.58</c:v>
                </c:pt>
                <c:pt idx="2">
                  <c:v>8.64</c:v>
                </c:pt>
                <c:pt idx="3">
                  <c:v>8.08</c:v>
                </c:pt>
                <c:pt idx="4">
                  <c:v>93.34</c:v>
                </c:pt>
                <c:pt idx="5">
                  <c:v>100</c:v>
                </c:pt>
                <c:pt idx="6">
                  <c:v>100</c:v>
                </c:pt>
                <c:pt idx="7">
                  <c:v>90.21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5-4E97-9DF3-21C25678D0D4}"/>
            </c:ext>
          </c:extLst>
        </c:ser>
        <c:ser>
          <c:idx val="1"/>
          <c:order val="1"/>
          <c:tx>
            <c:strRef>
              <c:f>'Business environment'!$D$293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environment'!$A$294:$B$301</c:f>
              <c:multiLvlStrCache>
                <c:ptCount val="8"/>
                <c:lvl>
                  <c:pt idx="0">
                    <c:v>Short and medium term bank loan</c:v>
                  </c:pt>
                  <c:pt idx="1">
                    <c:v>Long term bank loan</c:v>
                  </c:pt>
                  <c:pt idx="2">
                    <c:v>Credit line or card or overdraft</c:v>
                  </c:pt>
                  <c:pt idx="3">
                    <c:v>Trade credit</c:v>
                  </c:pt>
                  <c:pt idx="4">
                    <c:v>Short and medium term bank loan</c:v>
                  </c:pt>
                  <c:pt idx="5">
                    <c:v>Long term bank loan</c:v>
                  </c:pt>
                  <c:pt idx="6">
                    <c:v>Credit line or card or overdraft</c:v>
                  </c:pt>
                  <c:pt idx="7">
                    <c:v>Trade credit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environment'!$D$294:$D$301</c:f>
              <c:numCache>
                <c:formatCode>#,##0.0</c:formatCode>
                <c:ptCount val="8"/>
                <c:pt idx="0">
                  <c:v>46.61</c:v>
                </c:pt>
                <c:pt idx="1">
                  <c:v>46.29</c:v>
                </c:pt>
                <c:pt idx="2">
                  <c:v>29.5</c:v>
                </c:pt>
                <c:pt idx="3">
                  <c:v>50.19</c:v>
                </c:pt>
                <c:pt idx="4">
                  <c:v>6.59</c:v>
                </c:pt>
                <c:pt idx="5">
                  <c:v>0</c:v>
                </c:pt>
                <c:pt idx="6">
                  <c:v>0</c:v>
                </c:pt>
                <c:pt idx="7">
                  <c:v>9.7899999999999991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5-4E97-9DF3-21C25678D0D4}"/>
            </c:ext>
          </c:extLst>
        </c:ser>
        <c:ser>
          <c:idx val="2"/>
          <c:order val="2"/>
          <c:tx>
            <c:strRef>
              <c:f>'Business environment'!$E$293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environment'!$A$294:$B$301</c:f>
              <c:multiLvlStrCache>
                <c:ptCount val="8"/>
                <c:lvl>
                  <c:pt idx="0">
                    <c:v>Short and medium term bank loan</c:v>
                  </c:pt>
                  <c:pt idx="1">
                    <c:v>Long term bank loan</c:v>
                  </c:pt>
                  <c:pt idx="2">
                    <c:v>Credit line or card or overdraft</c:v>
                  </c:pt>
                  <c:pt idx="3">
                    <c:v>Trade credit</c:v>
                  </c:pt>
                  <c:pt idx="4">
                    <c:v>Short and medium term bank loan</c:v>
                  </c:pt>
                  <c:pt idx="5">
                    <c:v>Long term bank loan</c:v>
                  </c:pt>
                  <c:pt idx="6">
                    <c:v>Credit line or card or overdraft</c:v>
                  </c:pt>
                  <c:pt idx="7">
                    <c:v>Trade credit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environment'!$E$294:$E$301</c:f>
              <c:numCache>
                <c:formatCode>#,##0.0</c:formatCode>
                <c:ptCount val="8"/>
                <c:pt idx="0">
                  <c:v>26.32</c:v>
                </c:pt>
                <c:pt idx="1">
                  <c:v>24.67</c:v>
                </c:pt>
                <c:pt idx="2">
                  <c:v>23.47</c:v>
                </c:pt>
                <c:pt idx="3">
                  <c:v>36.32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5-4E97-9DF3-21C25678D0D4}"/>
            </c:ext>
          </c:extLst>
        </c:ser>
        <c:ser>
          <c:idx val="3"/>
          <c:order val="3"/>
          <c:tx>
            <c:strRef>
              <c:f>'Business environment'!$F$293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'Business environment'!$A$294:$B$301</c:f>
              <c:multiLvlStrCache>
                <c:ptCount val="8"/>
                <c:lvl>
                  <c:pt idx="0">
                    <c:v>Short and medium term bank loan</c:v>
                  </c:pt>
                  <c:pt idx="1">
                    <c:v>Long term bank loan</c:v>
                  </c:pt>
                  <c:pt idx="2">
                    <c:v>Credit line or card or overdraft</c:v>
                  </c:pt>
                  <c:pt idx="3">
                    <c:v>Trade credit</c:v>
                  </c:pt>
                  <c:pt idx="4">
                    <c:v>Short and medium term bank loan</c:v>
                  </c:pt>
                  <c:pt idx="5">
                    <c:v>Long term bank loan</c:v>
                  </c:pt>
                  <c:pt idx="6">
                    <c:v>Credit line or card or overdraft</c:v>
                  </c:pt>
                  <c:pt idx="7">
                    <c:v>Trade credit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environment'!$F$294:$F$301</c:f>
              <c:numCache>
                <c:formatCode>#,##0.0</c:formatCode>
                <c:ptCount val="8"/>
                <c:pt idx="0">
                  <c:v>14.09</c:v>
                </c:pt>
                <c:pt idx="1">
                  <c:v>25.46</c:v>
                </c:pt>
                <c:pt idx="2">
                  <c:v>38.4</c:v>
                </c:pt>
                <c:pt idx="3">
                  <c:v>5.41</c:v>
                </c:pt>
                <c:pt idx="4">
                  <c:v>0.06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95-4E97-9DF3-21C25678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243350991"/>
        <c:axId val="243351951"/>
      </c:barChart>
      <c:catAx>
        <c:axId val="24335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351951"/>
        <c:crosses val="autoZero"/>
        <c:auto val="1"/>
        <c:lblAlgn val="ctr"/>
        <c:lblOffset val="100"/>
        <c:noMultiLvlLbl val="0"/>
      </c:catAx>
      <c:valAx>
        <c:axId val="243351951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350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31aebda-dbce-42ed-b74b-6c509b4a7e3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environment'!$C$450</c:f>
              <c:strCache>
                <c:ptCount val="1"/>
                <c:pt idx="0">
                  <c:v>1 to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environment'!$A$451:$B$456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environment'!$C$451:$C$456</c:f>
              <c:numCache>
                <c:formatCode>#,##0.0</c:formatCode>
                <c:ptCount val="6"/>
                <c:pt idx="0">
                  <c:v>100</c:v>
                </c:pt>
                <c:pt idx="1">
                  <c:v>64.08</c:v>
                </c:pt>
                <c:pt idx="2">
                  <c:v>50.95</c:v>
                </c:pt>
                <c:pt idx="3">
                  <c:v>71.069999999999993</c:v>
                </c:pt>
                <c:pt idx="4">
                  <c:v>98.72</c:v>
                </c:pt>
                <c:pt idx="5">
                  <c:v>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B-415B-92F7-A86FFA035ECA}"/>
            </c:ext>
          </c:extLst>
        </c:ser>
        <c:ser>
          <c:idx val="1"/>
          <c:order val="1"/>
          <c:tx>
            <c:strRef>
              <c:f>'Business environment'!$D$450</c:f>
              <c:strCache>
                <c:ptCount val="1"/>
                <c:pt idx="0">
                  <c:v>4 to 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environment'!$A$451:$B$456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environment'!$D$451:$D$456</c:f>
              <c:numCache>
                <c:formatCode>#,##0.0</c:formatCode>
                <c:ptCount val="6"/>
                <c:pt idx="0">
                  <c:v>0</c:v>
                </c:pt>
                <c:pt idx="1">
                  <c:v>29.29</c:v>
                </c:pt>
                <c:pt idx="2">
                  <c:v>44.72</c:v>
                </c:pt>
                <c:pt idx="3">
                  <c:v>17.399999999999999</c:v>
                </c:pt>
                <c:pt idx="4">
                  <c:v>0.52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B-415B-92F7-A86FFA035ECA}"/>
            </c:ext>
          </c:extLst>
        </c:ser>
        <c:ser>
          <c:idx val="2"/>
          <c:order val="2"/>
          <c:tx>
            <c:strRef>
              <c:f>'Business environment'!$E$450</c:f>
              <c:strCache>
                <c:ptCount val="1"/>
                <c:pt idx="0">
                  <c:v>10 to 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environment'!$A$451:$B$456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environment'!$E$451:$E$456</c:f>
              <c:numCache>
                <c:formatCode>#,##0.0</c:formatCode>
                <c:ptCount val="6"/>
                <c:pt idx="0">
                  <c:v>0</c:v>
                </c:pt>
                <c:pt idx="1">
                  <c:v>5.86</c:v>
                </c:pt>
                <c:pt idx="2">
                  <c:v>0.99</c:v>
                </c:pt>
                <c:pt idx="3">
                  <c:v>5.77</c:v>
                </c:pt>
                <c:pt idx="4">
                  <c:v>0.61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B-415B-92F7-A86FFA035ECA}"/>
            </c:ext>
          </c:extLst>
        </c:ser>
        <c:ser>
          <c:idx val="3"/>
          <c:order val="3"/>
          <c:tx>
            <c:strRef>
              <c:f>'Business environment'!$F$450</c:f>
              <c:strCache>
                <c:ptCount val="1"/>
                <c:pt idx="0">
                  <c:v>Above 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environment'!$A$451:$B$456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environment'!$F$451:$F$456</c:f>
              <c:numCache>
                <c:formatCode>#,##0.0</c:formatCode>
                <c:ptCount val="6"/>
                <c:pt idx="0">
                  <c:v>0</c:v>
                </c:pt>
                <c:pt idx="1">
                  <c:v>0.78</c:v>
                </c:pt>
                <c:pt idx="2">
                  <c:v>3.34</c:v>
                </c:pt>
                <c:pt idx="3">
                  <c:v>5.77</c:v>
                </c:pt>
                <c:pt idx="4">
                  <c:v>0.15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DB-415B-92F7-A86FFA03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264679727"/>
        <c:axId val="264680207"/>
      </c:barChart>
      <c:catAx>
        <c:axId val="2646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680207"/>
        <c:crosses val="autoZero"/>
        <c:auto val="1"/>
        <c:lblAlgn val="ctr"/>
        <c:lblOffset val="100"/>
        <c:noMultiLvlLbl val="0"/>
      </c:catAx>
      <c:valAx>
        <c:axId val="264680207"/>
        <c:scaling>
          <c:orientation val="minMax"/>
          <c:max val="10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6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e98374f-45ba-40ea-a340-9f05326e67d6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environment'!$C$465</c:f>
              <c:strCache>
                <c:ptCount val="1"/>
                <c:pt idx="0">
                  <c:v>Less than 1 hour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environment'!$A$466:$B$471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environment'!$C$466:$C$471</c:f>
              <c:numCache>
                <c:formatCode>#,##0.0</c:formatCode>
                <c:ptCount val="6"/>
                <c:pt idx="0">
                  <c:v>100</c:v>
                </c:pt>
                <c:pt idx="1">
                  <c:v>53.01</c:v>
                </c:pt>
                <c:pt idx="2">
                  <c:v>57.4</c:v>
                </c:pt>
                <c:pt idx="3">
                  <c:v>70.72</c:v>
                </c:pt>
                <c:pt idx="4">
                  <c:v>98.86</c:v>
                </c:pt>
                <c:pt idx="5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F-4CDE-A847-2CC2401A415F}"/>
            </c:ext>
          </c:extLst>
        </c:ser>
        <c:ser>
          <c:idx val="1"/>
          <c:order val="1"/>
          <c:tx>
            <c:strRef>
              <c:f>'Business environment'!$D$465</c:f>
              <c:strCache>
                <c:ptCount val="1"/>
                <c:pt idx="0">
                  <c:v>1 to 2 hours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environment'!$A$466:$B$471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environment'!$D$466:$D$471</c:f>
              <c:numCache>
                <c:formatCode>#,##0.0</c:formatCode>
                <c:ptCount val="6"/>
                <c:pt idx="0">
                  <c:v>0</c:v>
                </c:pt>
                <c:pt idx="1">
                  <c:v>41.14</c:v>
                </c:pt>
                <c:pt idx="2">
                  <c:v>39.64</c:v>
                </c:pt>
                <c:pt idx="3">
                  <c:v>20.87</c:v>
                </c:pt>
                <c:pt idx="4">
                  <c:v>0.68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BF-4CDE-A847-2CC2401A415F}"/>
            </c:ext>
          </c:extLst>
        </c:ser>
        <c:ser>
          <c:idx val="2"/>
          <c:order val="2"/>
          <c:tx>
            <c:strRef>
              <c:f>'Business environment'!$E$465</c:f>
              <c:strCache>
                <c:ptCount val="1"/>
                <c:pt idx="0">
                  <c:v>2 to 4 hours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environment'!$A$466:$B$471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environment'!$E$466:$E$471</c:f>
              <c:numCache>
                <c:formatCode>#,##0.0</c:formatCode>
                <c:ptCount val="6"/>
                <c:pt idx="0">
                  <c:v>0</c:v>
                </c:pt>
                <c:pt idx="1">
                  <c:v>5.86</c:v>
                </c:pt>
                <c:pt idx="2">
                  <c:v>2.96</c:v>
                </c:pt>
                <c:pt idx="3">
                  <c:v>6.97</c:v>
                </c:pt>
                <c:pt idx="4">
                  <c:v>0.08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F-4CDE-A847-2CC2401A415F}"/>
            </c:ext>
          </c:extLst>
        </c:ser>
        <c:ser>
          <c:idx val="3"/>
          <c:order val="3"/>
          <c:tx>
            <c:strRef>
              <c:f>'Business environment'!$F$465</c:f>
              <c:strCache>
                <c:ptCount val="1"/>
                <c:pt idx="0">
                  <c:v>4 hours and above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environment'!$A$466:$B$471</c:f>
              <c:multiLvlStrCache>
                <c:ptCount val="6"/>
                <c:lvl>
                  <c:pt idx="0">
                    <c:v>Micro 1-3</c:v>
                  </c:pt>
                  <c:pt idx="1">
                    <c:v>Small 4-30</c:v>
                  </c:pt>
                  <c:pt idx="2">
                    <c:v>Medium 31-100</c:v>
                  </c:pt>
                  <c:pt idx="3">
                    <c:v>Big 100 +</c:v>
                  </c:pt>
                  <c:pt idx="4">
                    <c:v>Micro 1-3</c:v>
                  </c:pt>
                  <c:pt idx="5">
                    <c:v>Small 4-30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</c:lvl>
              </c:multiLvlStrCache>
            </c:multiLvlStrRef>
          </c:cat>
          <c:val>
            <c:numRef>
              <c:f>'Business environment'!$F$466:$F$471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1.44</c:v>
                </c:pt>
                <c:pt idx="4">
                  <c:v>0.38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BF-4CDE-A847-2CC2401A4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464650911"/>
        <c:axId val="1464634591"/>
      </c:barChart>
      <c:catAx>
        <c:axId val="146465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634591"/>
        <c:crosses val="autoZero"/>
        <c:auto val="1"/>
        <c:lblAlgn val="ctr"/>
        <c:lblOffset val="100"/>
        <c:noMultiLvlLbl val="0"/>
      </c:catAx>
      <c:valAx>
        <c:axId val="1464634591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65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a205808-8db5-4668-8049-bc26b79cedb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'Business environment'!$B$265</c:f>
              <c:strCache>
                <c:ptCount val="1"/>
                <c:pt idx="0">
                  <c:v>Formal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3A-46CB-A0E4-9370B7D3AF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3A-46CB-A0E4-9370B7D3AF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3A-46CB-A0E4-9370B7D3AF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3A-46CB-A0E4-9370B7D3AF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3A-46CB-A0E4-9370B7D3AF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'Business environment'!$A$266:$A$269</c:f>
              <c:strCache>
                <c:ptCount val="4"/>
                <c:pt idx="0">
                  <c:v>Short and medium term bank loan</c:v>
                </c:pt>
                <c:pt idx="1">
                  <c:v>Long term bank loan</c:v>
                </c:pt>
                <c:pt idx="2">
                  <c:v>Credit line or card or overdraft</c:v>
                </c:pt>
                <c:pt idx="3">
                  <c:v>Trade credit</c:v>
                </c:pt>
              </c:strCache>
            </c:strRef>
          </c:cat>
          <c:val>
            <c:numRef>
              <c:f>'Business environment'!$B$266:$B$269</c:f>
              <c:numCache>
                <c:formatCode>0.0</c:formatCode>
                <c:ptCount val="4"/>
                <c:pt idx="0">
                  <c:v>81.75</c:v>
                </c:pt>
                <c:pt idx="1">
                  <c:v>14.87</c:v>
                </c:pt>
                <c:pt idx="2">
                  <c:v>2.13</c:v>
                </c:pt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6-4E69-916F-776161B2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'Business environment'!$C$265</c:f>
              <c:strCache>
                <c:ptCount val="1"/>
                <c:pt idx="0">
                  <c:v>Informal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51-4A41-A6CA-B3DE1DE753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51-4A41-A6CA-B3DE1DE75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51-4A41-A6CA-B3DE1DE75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51-4A41-A6CA-B3DE1DE753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51-4A41-A6CA-B3DE1DE75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'Business environment'!$A$266:$A$269</c:f>
              <c:strCache>
                <c:ptCount val="4"/>
                <c:pt idx="0">
                  <c:v>Short and medium term bank loan</c:v>
                </c:pt>
                <c:pt idx="1">
                  <c:v>Long term bank loan</c:v>
                </c:pt>
                <c:pt idx="2">
                  <c:v>Credit line or card or overdraft</c:v>
                </c:pt>
                <c:pt idx="3">
                  <c:v>Trade credit</c:v>
                </c:pt>
              </c:strCache>
            </c:strRef>
          </c:cat>
          <c:val>
            <c:numRef>
              <c:f>'Business environment'!$C$266:$C$269</c:f>
              <c:numCache>
                <c:formatCode>0.0</c:formatCode>
                <c:ptCount val="4"/>
                <c:pt idx="0">
                  <c:v>98.72</c:v>
                </c:pt>
                <c:pt idx="1">
                  <c:v>0.26</c:v>
                </c:pt>
                <c:pt idx="2">
                  <c:v>0.25</c:v>
                </c:pt>
                <c:pt idx="3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1-4A41-A6CA-B3DE1DE7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Distribution of income by major formal economic sector, Frw Billions</a:t>
            </a:r>
            <a:endParaRPr lang="en-US" sz="900">
              <a:effectLst/>
            </a:endParaRPr>
          </a:p>
        </c:rich>
      </c:tx>
      <c:layout>
        <c:manualLayout>
          <c:xMode val="edge"/>
          <c:yMode val="edge"/>
          <c:x val="0.124558074818961"/>
          <c:y val="2.8901734104046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performance'!$B$5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performance'!$C$4:$K$4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performance'!$C$5:$K$5</c:f>
              <c:numCache>
                <c:formatCode>_-* #,##0_-;\-* #,##0_-;_-* "-"??_-;_-@_-</c:formatCode>
                <c:ptCount val="9"/>
                <c:pt idx="0">
                  <c:v>234</c:v>
                </c:pt>
                <c:pt idx="1">
                  <c:v>154.5</c:v>
                </c:pt>
                <c:pt idx="2">
                  <c:v>146</c:v>
                </c:pt>
                <c:pt idx="3">
                  <c:v>102</c:v>
                </c:pt>
                <c:pt idx="4">
                  <c:v>89</c:v>
                </c:pt>
                <c:pt idx="5">
                  <c:v>94.69</c:v>
                </c:pt>
                <c:pt idx="6">
                  <c:v>103.06</c:v>
                </c:pt>
                <c:pt idx="7">
                  <c:v>171.4</c:v>
                </c:pt>
                <c:pt idx="8" formatCode="#,##0">
                  <c:v>88.45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D-49A2-AED7-325764A16501}"/>
            </c:ext>
          </c:extLst>
        </c:ser>
        <c:ser>
          <c:idx val="1"/>
          <c:order val="1"/>
          <c:tx>
            <c:strRef>
              <c:f>'Business performance'!$B$6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performance'!$C$4:$K$4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performance'!$C$6:$K$6</c:f>
              <c:numCache>
                <c:formatCode>_-* #,##0_-;\-* #,##0_-;_-* "-"??_-;_-@_-</c:formatCode>
                <c:ptCount val="9"/>
                <c:pt idx="0">
                  <c:v>225.8</c:v>
                </c:pt>
                <c:pt idx="1">
                  <c:v>143.5</c:v>
                </c:pt>
                <c:pt idx="2">
                  <c:v>205</c:v>
                </c:pt>
                <c:pt idx="3">
                  <c:v>112</c:v>
                </c:pt>
                <c:pt idx="4">
                  <c:v>96</c:v>
                </c:pt>
                <c:pt idx="5">
                  <c:v>68.23</c:v>
                </c:pt>
                <c:pt idx="6">
                  <c:v>174</c:v>
                </c:pt>
                <c:pt idx="7">
                  <c:v>187.8</c:v>
                </c:pt>
                <c:pt idx="8" formatCode="#,##0">
                  <c:v>160.19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D-49A2-AED7-325764A16501}"/>
            </c:ext>
          </c:extLst>
        </c:ser>
        <c:ser>
          <c:idx val="2"/>
          <c:order val="2"/>
          <c:tx>
            <c:strRef>
              <c:f>'Business performance'!$B$7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346A6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performance'!$C$4:$K$4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performance'!$C$7:$K$7</c:f>
              <c:numCache>
                <c:formatCode>_-* #,##0_-;\-* #,##0_-;_-* "-"??_-;_-@_-</c:formatCode>
                <c:ptCount val="9"/>
                <c:pt idx="0">
                  <c:v>375.8</c:v>
                </c:pt>
                <c:pt idx="1">
                  <c:v>455.5</c:v>
                </c:pt>
                <c:pt idx="2">
                  <c:v>491</c:v>
                </c:pt>
                <c:pt idx="3">
                  <c:v>593</c:v>
                </c:pt>
                <c:pt idx="4">
                  <c:v>634</c:v>
                </c:pt>
                <c:pt idx="5">
                  <c:v>720.2</c:v>
                </c:pt>
                <c:pt idx="6">
                  <c:v>839.15</c:v>
                </c:pt>
                <c:pt idx="7">
                  <c:v>747.6</c:v>
                </c:pt>
                <c:pt idx="8" formatCode="#,##0">
                  <c:v>1053.6400000000001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D-49A2-AED7-325764A16501}"/>
            </c:ext>
          </c:extLst>
        </c:ser>
        <c:ser>
          <c:idx val="3"/>
          <c:order val="3"/>
          <c:tx>
            <c:strRef>
              <c:f>'Business performance'!$B$8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performance'!$C$4:$K$4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performance'!$C$8:$K$8</c:f>
              <c:numCache>
                <c:formatCode>_-* #,##0_-;\-* #,##0_-;_-* "-"??_-;_-@_-</c:formatCode>
                <c:ptCount val="9"/>
                <c:pt idx="0">
                  <c:v>1171</c:v>
                </c:pt>
                <c:pt idx="1">
                  <c:v>1360.6</c:v>
                </c:pt>
                <c:pt idx="2">
                  <c:v>1565</c:v>
                </c:pt>
                <c:pt idx="3">
                  <c:v>1590</c:v>
                </c:pt>
                <c:pt idx="4">
                  <c:v>1734</c:v>
                </c:pt>
                <c:pt idx="5">
                  <c:v>1796.47</c:v>
                </c:pt>
                <c:pt idx="6">
                  <c:v>2550.79</c:v>
                </c:pt>
                <c:pt idx="7">
                  <c:v>2283.6</c:v>
                </c:pt>
                <c:pt idx="8" formatCode="#,##0">
                  <c:v>3929.43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D-49A2-AED7-325764A16501}"/>
            </c:ext>
          </c:extLst>
        </c:ser>
        <c:ser>
          <c:idx val="4"/>
          <c:order val="4"/>
          <c:tx>
            <c:strRef>
              <c:f>'Business performance'!$B$9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performance'!$C$4:$K$4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performance'!$C$9:$K$9</c:f>
              <c:numCache>
                <c:formatCode>_-* #,##0_-;\-* #,##0_-;_-* "-"??_-;_-@_-</c:formatCode>
                <c:ptCount val="9"/>
                <c:pt idx="0">
                  <c:v>2924.8</c:v>
                </c:pt>
                <c:pt idx="1">
                  <c:v>3737.4</c:v>
                </c:pt>
                <c:pt idx="2">
                  <c:v>3412</c:v>
                </c:pt>
                <c:pt idx="3">
                  <c:v>3832</c:v>
                </c:pt>
                <c:pt idx="4">
                  <c:v>4255</c:v>
                </c:pt>
                <c:pt idx="5">
                  <c:v>4602.8100000000004</c:v>
                </c:pt>
                <c:pt idx="6">
                  <c:v>5307.3</c:v>
                </c:pt>
                <c:pt idx="7">
                  <c:v>6726.1</c:v>
                </c:pt>
                <c:pt idx="8" formatCode="#,##0">
                  <c:v>8741.57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D-49A2-AED7-325764A1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6951144"/>
        <c:axId val="356952712"/>
      </c:barChart>
      <c:catAx>
        <c:axId val="35695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52712"/>
        <c:crosses val="autoZero"/>
        <c:auto val="1"/>
        <c:lblAlgn val="ctr"/>
        <c:lblOffset val="100"/>
        <c:noMultiLvlLbl val="0"/>
      </c:catAx>
      <c:valAx>
        <c:axId val="35695271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5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bd6f11-8a54-4590-b6e6-5dc4d082ef01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44166554811716E-2"/>
          <c:y val="4.8893098058485525E-2"/>
          <c:w val="0.91010162798576155"/>
          <c:h val="0.750225566225473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performance'!$B$14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'Business performance'!$C$13:$I$13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'Business performance'!$C$14:$I$14</c:f>
              <c:numCache>
                <c:formatCode>#,##0</c:formatCode>
                <c:ptCount val="7"/>
                <c:pt idx="0">
                  <c:v>522</c:v>
                </c:pt>
                <c:pt idx="1">
                  <c:v>703</c:v>
                </c:pt>
                <c:pt idx="2">
                  <c:v>381</c:v>
                </c:pt>
                <c:pt idx="3">
                  <c:v>427.62</c:v>
                </c:pt>
                <c:pt idx="4">
                  <c:v>857.03</c:v>
                </c:pt>
                <c:pt idx="5">
                  <c:v>620.4</c:v>
                </c:pt>
                <c:pt idx="6">
                  <c:v>2153.5100000000002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8-493D-A669-67398EA39B55}"/>
            </c:ext>
          </c:extLst>
        </c:ser>
        <c:ser>
          <c:idx val="1"/>
          <c:order val="1"/>
          <c:tx>
            <c:strRef>
              <c:f>'Business performance'!$B$15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rgbClr val="346A64"/>
            </a:solidFill>
            <a:ln>
              <a:noFill/>
            </a:ln>
            <a:effectLst/>
          </c:spPr>
          <c:invertIfNegative val="0"/>
          <c:cat>
            <c:strRef>
              <c:f>'Business performance'!$C$13:$I$13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'Business performance'!$C$15:$I$15</c:f>
              <c:numCache>
                <c:formatCode>#,##0</c:formatCode>
                <c:ptCount val="7"/>
                <c:pt idx="0">
                  <c:v>1715</c:v>
                </c:pt>
                <c:pt idx="1">
                  <c:v>1829</c:v>
                </c:pt>
                <c:pt idx="2">
                  <c:v>1951</c:v>
                </c:pt>
                <c:pt idx="3">
                  <c:v>2261.41</c:v>
                </c:pt>
                <c:pt idx="4">
                  <c:v>2665.77</c:v>
                </c:pt>
                <c:pt idx="5">
                  <c:v>3143.1</c:v>
                </c:pt>
                <c:pt idx="6">
                  <c:v>3085.4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8-493D-A669-67398EA39B55}"/>
            </c:ext>
          </c:extLst>
        </c:ser>
        <c:ser>
          <c:idx val="2"/>
          <c:order val="2"/>
          <c:tx>
            <c:strRef>
              <c:f>'Business performance'!$B$16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'Business performance'!$C$13:$I$13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'Business performance'!$C$16:$I$16</c:f>
              <c:numCache>
                <c:formatCode>#,##0</c:formatCode>
                <c:ptCount val="7"/>
                <c:pt idx="0">
                  <c:v>1208</c:v>
                </c:pt>
                <c:pt idx="1">
                  <c:v>966</c:v>
                </c:pt>
                <c:pt idx="2">
                  <c:v>1286</c:v>
                </c:pt>
                <c:pt idx="3">
                  <c:v>1307.68</c:v>
                </c:pt>
                <c:pt idx="4">
                  <c:v>1661.41</c:v>
                </c:pt>
                <c:pt idx="5">
                  <c:v>2225.4</c:v>
                </c:pt>
                <c:pt idx="6">
                  <c:v>2378.27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8-493D-A669-67398EA39B55}"/>
            </c:ext>
          </c:extLst>
        </c:ser>
        <c:ser>
          <c:idx val="3"/>
          <c:order val="3"/>
          <c:tx>
            <c:strRef>
              <c:f>'Business performance'!$B$17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'Business performance'!$C$13:$I$13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'Business performance'!$C$17:$I$17</c:f>
              <c:numCache>
                <c:formatCode>#,##0</c:formatCode>
                <c:ptCount val="7"/>
                <c:pt idx="0">
                  <c:v>2374</c:v>
                </c:pt>
                <c:pt idx="1">
                  <c:v>2731</c:v>
                </c:pt>
                <c:pt idx="2">
                  <c:v>3191</c:v>
                </c:pt>
                <c:pt idx="3">
                  <c:v>3285.69</c:v>
                </c:pt>
                <c:pt idx="4">
                  <c:v>3790.09</c:v>
                </c:pt>
                <c:pt idx="5">
                  <c:v>4127.8</c:v>
                </c:pt>
                <c:pt idx="6">
                  <c:v>6356.11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8-493D-A669-67398EA3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7216"/>
        <c:axId val="9838392"/>
      </c:barChart>
      <c:catAx>
        <c:axId val="98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8392"/>
        <c:crosses val="autoZero"/>
        <c:auto val="1"/>
        <c:lblAlgn val="ctr"/>
        <c:lblOffset val="100"/>
        <c:noMultiLvlLbl val="0"/>
      </c:catAx>
      <c:valAx>
        <c:axId val="98383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72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2d6ea62-5457-443b-b489-3f07b0758359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'Business performance'!$C$38:$J$38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'Business performance'!$C$39:$J$39</c:f>
              <c:numCache>
                <c:formatCode>0.0</c:formatCode>
                <c:ptCount val="8"/>
                <c:pt idx="0">
                  <c:v>6.3145895619172432</c:v>
                </c:pt>
                <c:pt idx="1">
                  <c:v>6.7046765316547479</c:v>
                </c:pt>
                <c:pt idx="2">
                  <c:v>6.9299658967337159</c:v>
                </c:pt>
                <c:pt idx="3">
                  <c:v>8.9209214603260136</c:v>
                </c:pt>
                <c:pt idx="4">
                  <c:v>8.4312565615224333</c:v>
                </c:pt>
                <c:pt idx="5">
                  <c:v>7.8936297807971494</c:v>
                </c:pt>
                <c:pt idx="6">
                  <c:v>8.7224970302998077</c:v>
                </c:pt>
                <c:pt idx="7">
                  <c:v>13.686101157001735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D-4ADF-A5D0-F18949837A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36824"/>
        <c:axId val="9835648"/>
      </c:lineChart>
      <c:catAx>
        <c:axId val="983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5648"/>
        <c:crosses val="autoZero"/>
        <c:auto val="1"/>
        <c:lblAlgn val="ctr"/>
        <c:lblOffset val="100"/>
        <c:noMultiLvlLbl val="0"/>
      </c:catAx>
      <c:valAx>
        <c:axId val="9835648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uri="{0b15fc19-7d7d-44ad-8c2d-2c3a37ce22c3}">
        <chartProps xmlns="https://web.wps.cn/et/2018/main" chartId="{8a4c4ef4-e57b-4a11-bee5-f691797cbcd3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performance'!$B$36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'Business performance'!$C$35:$J$35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'Business performance'!$C$36:$J$36</c:f>
              <c:numCache>
                <c:formatCode>_(* #,##0_);_(* \(#,##0\);_(* "-"_);_(@_)</c:formatCode>
                <c:ptCount val="8"/>
                <c:pt idx="0">
                  <c:v>9251</c:v>
                </c:pt>
                <c:pt idx="1">
                  <c:v>10172</c:v>
                </c:pt>
                <c:pt idx="2">
                  <c:v>12172</c:v>
                </c:pt>
                <c:pt idx="3">
                  <c:v>13244</c:v>
                </c:pt>
                <c:pt idx="4">
                  <c:v>15821</c:v>
                </c:pt>
                <c:pt idx="5">
                  <c:v>17638</c:v>
                </c:pt>
                <c:pt idx="6">
                  <c:v>19679</c:v>
                </c:pt>
                <c:pt idx="7" formatCode="#,##0">
                  <c:v>31394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4-444F-A104-5FB5E5BF39F0}"/>
            </c:ext>
          </c:extLst>
        </c:ser>
        <c:ser>
          <c:idx val="1"/>
          <c:order val="1"/>
          <c:tx>
            <c:strRef>
              <c:f>'Business performance'!$B$37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'Business performance'!$C$35:$J$35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'Business performance'!$C$37:$J$37</c:f>
              <c:numCache>
                <c:formatCode>_(* #,##0_);_(* \(#,##0\);_(* "-"_);_(@_)</c:formatCode>
                <c:ptCount val="8"/>
                <c:pt idx="0">
                  <c:v>146502</c:v>
                </c:pt>
                <c:pt idx="1">
                  <c:v>151715</c:v>
                </c:pt>
                <c:pt idx="2">
                  <c:v>175643</c:v>
                </c:pt>
                <c:pt idx="3">
                  <c:v>148460</c:v>
                </c:pt>
                <c:pt idx="4">
                  <c:v>187647</c:v>
                </c:pt>
                <c:pt idx="5">
                  <c:v>223446</c:v>
                </c:pt>
                <c:pt idx="6" formatCode="#,##0">
                  <c:v>225612</c:v>
                </c:pt>
                <c:pt idx="7" formatCode="_(* #,##0_);_(* \(#,##0\);_(* &quot;-&quot;??_);_(@_)">
                  <c:v>229386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4-444F-A104-5FB5E5BF39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38000"/>
        <c:axId val="9836432"/>
      </c:barChart>
      <c:catAx>
        <c:axId val="983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6432"/>
        <c:crosses val="autoZero"/>
        <c:auto val="1"/>
        <c:lblAlgn val="ctr"/>
        <c:lblOffset val="100"/>
        <c:noMultiLvlLbl val="0"/>
      </c:catAx>
      <c:valAx>
        <c:axId val="983643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98380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uri="{0b15fc19-7d7d-44ad-8c2d-2c3a37ce22c3}">
        <chartProps xmlns="https://web.wps.cn/et/2018/main" chartId="{cf49cea8-6ff2-4b63-badf-22b8b00b5af1}"/>
      </c:ext>
    </c:extLst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activities'!$A$120</c:f>
              <c:strCache>
                <c:ptCount val="1"/>
                <c:pt idx="0">
                  <c:v>Resident Rwandans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activities'!$B$119:$C$119</c:f>
              <c:strCache>
                <c:ptCount val="2"/>
                <c:pt idx="0">
                  <c:v>Formal</c:v>
                </c:pt>
                <c:pt idx="1">
                  <c:v>Informal</c:v>
                </c:pt>
              </c:strCache>
            </c:strRef>
          </c:cat>
          <c:val>
            <c:numRef>
              <c:f>'Business activities'!$B$120:$C$120</c:f>
              <c:numCache>
                <c:formatCode>#,##0</c:formatCode>
                <c:ptCount val="2"/>
                <c:pt idx="0">
                  <c:v>213937.1</c:v>
                </c:pt>
                <c:pt idx="1">
                  <c:v>350431.4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F-4E67-9C1C-360ECF464333}"/>
            </c:ext>
          </c:extLst>
        </c:ser>
        <c:ser>
          <c:idx val="1"/>
          <c:order val="1"/>
          <c:tx>
            <c:strRef>
              <c:f>'Business activities'!$A$121</c:f>
              <c:strCache>
                <c:ptCount val="1"/>
                <c:pt idx="0">
                  <c:v>Government of Rwanda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F-4E67-9C1C-360ECF464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activities'!$B$119:$C$119</c:f>
              <c:strCache>
                <c:ptCount val="2"/>
                <c:pt idx="0">
                  <c:v>Formal</c:v>
                </c:pt>
                <c:pt idx="1">
                  <c:v>Informal</c:v>
                </c:pt>
              </c:strCache>
            </c:strRef>
          </c:cat>
          <c:val>
            <c:numRef>
              <c:f>'Business activities'!$B$121:$C$121</c:f>
              <c:numCache>
                <c:formatCode>#,##0</c:formatCode>
                <c:ptCount val="2"/>
                <c:pt idx="0">
                  <c:v>139534.20000000001</c:v>
                </c:pt>
                <c:pt idx="1">
                  <c:v>1625.2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F-4E67-9C1C-360ECF464333}"/>
            </c:ext>
          </c:extLst>
        </c:ser>
        <c:ser>
          <c:idx val="2"/>
          <c:order val="2"/>
          <c:tx>
            <c:strRef>
              <c:f>'Business activities'!$A$122</c:f>
              <c:strCache>
                <c:ptCount val="1"/>
                <c:pt idx="0">
                  <c:v>Non-residents Rwandan or foreigners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E67-9C1C-360ECF464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activities'!$B$119:$C$119</c:f>
              <c:strCache>
                <c:ptCount val="2"/>
                <c:pt idx="0">
                  <c:v>Formal</c:v>
                </c:pt>
                <c:pt idx="1">
                  <c:v>Informal</c:v>
                </c:pt>
              </c:strCache>
            </c:strRef>
          </c:cat>
          <c:val>
            <c:numRef>
              <c:f>'Business activities'!$B$122:$C$122</c:f>
              <c:numCache>
                <c:formatCode>General</c:formatCode>
                <c:ptCount val="2"/>
                <c:pt idx="0" formatCode="#,##0">
                  <c:v>76919.899999999994</c:v>
                </c:pt>
                <c:pt idx="1">
                  <c:v>2015.1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F-4E67-9C1C-360ECF464333}"/>
            </c:ext>
          </c:extLst>
        </c:ser>
        <c:ser>
          <c:idx val="3"/>
          <c:order val="3"/>
          <c:tx>
            <c:strRef>
              <c:f>'Business activities'!$A$123</c:f>
              <c:strCache>
                <c:ptCount val="1"/>
                <c:pt idx="0">
                  <c:v>Resident foreigners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E67-9C1C-360ECF464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activities'!$B$119:$C$119</c:f>
              <c:strCache>
                <c:ptCount val="2"/>
                <c:pt idx="0">
                  <c:v>Formal</c:v>
                </c:pt>
                <c:pt idx="1">
                  <c:v>Informal</c:v>
                </c:pt>
              </c:strCache>
            </c:strRef>
          </c:cat>
          <c:val>
            <c:numRef>
              <c:f>'Business activities'!$B$123:$C$123</c:f>
              <c:numCache>
                <c:formatCode>General</c:formatCode>
                <c:ptCount val="2"/>
                <c:pt idx="0" formatCode="#,##0">
                  <c:v>16206.8</c:v>
                </c:pt>
                <c:pt idx="1">
                  <c:v>4766.3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0F-4E67-9C1C-360ECF46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794288"/>
        <c:axId val="371789584"/>
      </c:barChart>
      <c:catAx>
        <c:axId val="3717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89584"/>
        <c:crosses val="autoZero"/>
        <c:auto val="1"/>
        <c:lblAlgn val="ctr"/>
        <c:lblOffset val="100"/>
        <c:noMultiLvlLbl val="0"/>
      </c:catAx>
      <c:valAx>
        <c:axId val="3717895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42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d6c3d63-ba56-441d-a57b-bd05a80d1cf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Distribution of expenditure by major formal economic sector, Frw Billions</a:t>
            </a:r>
            <a:endParaRPr lang="en-US" sz="900">
              <a:effectLst/>
            </a:endParaRPr>
          </a:p>
        </c:rich>
      </c:tx>
      <c:layout>
        <c:manualLayout>
          <c:xMode val="edge"/>
          <c:yMode val="edge"/>
          <c:x val="0.124558074818961"/>
          <c:y val="2.8901734104046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performance'!$B$21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performance'!$C$20:$K$20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performance'!$C$21:$K$21</c:f>
              <c:numCache>
                <c:formatCode>#,##0</c:formatCode>
                <c:ptCount val="9"/>
                <c:pt idx="0">
                  <c:v>2972.8</c:v>
                </c:pt>
                <c:pt idx="1">
                  <c:v>3856.1</c:v>
                </c:pt>
                <c:pt idx="2">
                  <c:v>3407</c:v>
                </c:pt>
                <c:pt idx="3">
                  <c:v>3818</c:v>
                </c:pt>
                <c:pt idx="4">
                  <c:v>4606</c:v>
                </c:pt>
                <c:pt idx="5">
                  <c:v>4939</c:v>
                </c:pt>
                <c:pt idx="6">
                  <c:v>5716</c:v>
                </c:pt>
                <c:pt idx="7">
                  <c:v>7057.5</c:v>
                </c:pt>
                <c:pt idx="8">
                  <c:v>9770.19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A-4A29-89E9-316E4D125254}"/>
            </c:ext>
          </c:extLst>
        </c:ser>
        <c:ser>
          <c:idx val="1"/>
          <c:order val="1"/>
          <c:tx>
            <c:strRef>
              <c:f>'Business performance'!$B$22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performance'!$C$20:$K$20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performance'!$C$22:$K$22</c:f>
              <c:numCache>
                <c:formatCode>#,##0</c:formatCode>
                <c:ptCount val="9"/>
                <c:pt idx="0">
                  <c:v>1137.0999999999999</c:v>
                </c:pt>
                <c:pt idx="1">
                  <c:v>1369.2</c:v>
                </c:pt>
                <c:pt idx="2">
                  <c:v>1502</c:v>
                </c:pt>
                <c:pt idx="3">
                  <c:v>1576</c:v>
                </c:pt>
                <c:pt idx="4">
                  <c:v>1690.87</c:v>
                </c:pt>
                <c:pt idx="5">
                  <c:v>1762.43</c:v>
                </c:pt>
                <c:pt idx="6">
                  <c:v>2159.94</c:v>
                </c:pt>
                <c:pt idx="7">
                  <c:v>2434.1999999999998</c:v>
                </c:pt>
                <c:pt idx="8">
                  <c:v>4153.99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A-4A29-89E9-316E4D125254}"/>
            </c:ext>
          </c:extLst>
        </c:ser>
        <c:ser>
          <c:idx val="2"/>
          <c:order val="2"/>
          <c:tx>
            <c:strRef>
              <c:f>'Business performance'!$B$23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performance'!$C$20:$K$20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performance'!$C$23:$K$23</c:f>
              <c:numCache>
                <c:formatCode>#,##0</c:formatCode>
                <c:ptCount val="9"/>
                <c:pt idx="0">
                  <c:v>305.2</c:v>
                </c:pt>
                <c:pt idx="1">
                  <c:v>387.3</c:v>
                </c:pt>
                <c:pt idx="2">
                  <c:v>438</c:v>
                </c:pt>
                <c:pt idx="3">
                  <c:v>493</c:v>
                </c:pt>
                <c:pt idx="4">
                  <c:v>394.8</c:v>
                </c:pt>
                <c:pt idx="5">
                  <c:v>420.88</c:v>
                </c:pt>
                <c:pt idx="6">
                  <c:v>420.02</c:v>
                </c:pt>
                <c:pt idx="7">
                  <c:v>528.29999999999995</c:v>
                </c:pt>
                <c:pt idx="8">
                  <c:v>760.75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A-4A29-89E9-316E4D125254}"/>
            </c:ext>
          </c:extLst>
        </c:ser>
        <c:ser>
          <c:idx val="3"/>
          <c:order val="3"/>
          <c:tx>
            <c:strRef>
              <c:f>'Business performance'!$B$24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performance'!$C$20:$K$20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performance'!$C$24:$K$24</c:f>
              <c:numCache>
                <c:formatCode>#,##0</c:formatCode>
                <c:ptCount val="9"/>
                <c:pt idx="0">
                  <c:v>241.3</c:v>
                </c:pt>
                <c:pt idx="1">
                  <c:v>151</c:v>
                </c:pt>
                <c:pt idx="2">
                  <c:v>208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150</c:v>
                </c:pt>
                <c:pt idx="7">
                  <c:v>187.5</c:v>
                </c:pt>
                <c:pt idx="8">
                  <c:v>130.71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AA-4A29-89E9-316E4D125254}"/>
            </c:ext>
          </c:extLst>
        </c:ser>
        <c:ser>
          <c:idx val="4"/>
          <c:order val="4"/>
          <c:tx>
            <c:strRef>
              <c:f>'Business performance'!$B$25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'Business performance'!$C$20:$K$20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'Business performance'!$C$25:$K$25</c:f>
              <c:numCache>
                <c:formatCode>#,##0</c:formatCode>
                <c:ptCount val="9"/>
                <c:pt idx="0">
                  <c:v>217.8</c:v>
                </c:pt>
                <c:pt idx="1">
                  <c:v>150.5</c:v>
                </c:pt>
                <c:pt idx="2">
                  <c:v>139</c:v>
                </c:pt>
                <c:pt idx="3">
                  <c:v>104</c:v>
                </c:pt>
                <c:pt idx="4">
                  <c:v>93</c:v>
                </c:pt>
                <c:pt idx="5">
                  <c:v>96</c:v>
                </c:pt>
                <c:pt idx="6">
                  <c:v>107</c:v>
                </c:pt>
                <c:pt idx="7">
                  <c:v>166.2</c:v>
                </c:pt>
                <c:pt idx="8">
                  <c:v>293.83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AA-4A29-89E9-316E4D125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371456"/>
        <c:axId val="479373808"/>
      </c:barChart>
      <c:catAx>
        <c:axId val="47937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73808"/>
        <c:crosses val="autoZero"/>
        <c:auto val="1"/>
        <c:lblAlgn val="ctr"/>
        <c:lblOffset val="100"/>
        <c:noMultiLvlLbl val="0"/>
      </c:catAx>
      <c:valAx>
        <c:axId val="47937380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34fcb9b-0f9b-4760-ab14-8b362b10c837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06036745406798E-2"/>
          <c:y val="0.167083333333333"/>
          <c:w val="0.87623840769903805"/>
          <c:h val="0.67145778652668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'Business performance'!$K$62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performance'!$J$63:$J$71</c:f>
              <c:strCache>
                <c:ptCount val="9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  <c:pt idx="5">
                  <c:v>Micro 1-3</c:v>
                </c:pt>
                <c:pt idx="6">
                  <c:v>Small 4-30</c:v>
                </c:pt>
                <c:pt idx="7">
                  <c:v>Medium 31-100</c:v>
                </c:pt>
                <c:pt idx="8">
                  <c:v>Big 100 +</c:v>
                </c:pt>
              </c:strCache>
            </c:strRef>
          </c:cat>
          <c:val>
            <c:numRef>
              <c:f>'Business performance'!$K$63:$K$71</c:f>
              <c:numCache>
                <c:formatCode>0.0</c:formatCode>
                <c:ptCount val="9"/>
                <c:pt idx="0">
                  <c:v>-10.474794083401617</c:v>
                </c:pt>
                <c:pt idx="1">
                  <c:v>-10.909849252219505</c:v>
                </c:pt>
                <c:pt idx="2">
                  <c:v>7.9310344827586254</c:v>
                </c:pt>
                <c:pt idx="3">
                  <c:v>66.31088686202213</c:v>
                </c:pt>
                <c:pt idx="4">
                  <c:v>26.732990409436063</c:v>
                </c:pt>
                <c:pt idx="5">
                  <c:v>-27.610468711713708</c:v>
                </c:pt>
                <c:pt idx="6">
                  <c:v>17.905895857482079</c:v>
                </c:pt>
                <c:pt idx="7">
                  <c:v>33.946467157414496</c:v>
                </c:pt>
                <c:pt idx="8">
                  <c:v>8.9103424984630983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9-454C-816D-1C8F72E60198}"/>
            </c:ext>
          </c:extLst>
        </c:ser>
        <c:ser>
          <c:idx val="1"/>
          <c:order val="1"/>
          <c:tx>
            <c:strRef>
              <c:f>'Business performance'!$L$62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performance'!$J$63:$J$71</c:f>
              <c:strCache>
                <c:ptCount val="9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  <c:pt idx="5">
                  <c:v>Micro 1-3</c:v>
                </c:pt>
                <c:pt idx="6">
                  <c:v>Small 4-30</c:v>
                </c:pt>
                <c:pt idx="7">
                  <c:v>Medium 31-100</c:v>
                </c:pt>
                <c:pt idx="8">
                  <c:v>Big 100 +</c:v>
                </c:pt>
              </c:strCache>
            </c:strRef>
          </c:cat>
          <c:val>
            <c:numRef>
              <c:f>'Business performance'!$L$63:$L$71</c:f>
              <c:numCache>
                <c:formatCode>0.0</c:formatCode>
                <c:ptCount val="9"/>
                <c:pt idx="0">
                  <c:v>72.070415133998964</c:v>
                </c:pt>
                <c:pt idx="1">
                  <c:v>40.930979133226295</c:v>
                </c:pt>
                <c:pt idx="2">
                  <c:v>-14.696485623003209</c:v>
                </c:pt>
                <c:pt idx="3">
                  <c:v>-48.366394399066515</c:v>
                </c:pt>
                <c:pt idx="4">
                  <c:v>29.965358826065614</c:v>
                </c:pt>
                <c:pt idx="5">
                  <c:v>247.11637653127019</c:v>
                </c:pt>
                <c:pt idx="6">
                  <c:v>-1.8357672361681066</c:v>
                </c:pt>
                <c:pt idx="7">
                  <c:v>6.8693268625865</c:v>
                </c:pt>
                <c:pt idx="8">
                  <c:v>53.98299336208148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9-454C-816D-1C8F72E60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135280"/>
        <c:axId val="691138640"/>
      </c:barChart>
      <c:catAx>
        <c:axId val="69113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38640"/>
        <c:crosses val="autoZero"/>
        <c:auto val="1"/>
        <c:lblAlgn val="ctr"/>
        <c:lblOffset val="100"/>
        <c:noMultiLvlLbl val="0"/>
      </c:catAx>
      <c:valAx>
        <c:axId val="6911386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3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5e3870-d65a-4890-8e04-482e47ba8f2e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performance'!$V$88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performance'!$U$89:$U$104</c:f>
              <c:strCache>
                <c:ptCount val="16"/>
                <c:pt idx="0">
                  <c:v>Mining and quarrying</c:v>
                </c:pt>
                <c:pt idx="1">
                  <c:v>Manufacturing</c:v>
                </c:pt>
                <c:pt idx="2">
                  <c:v>Utilities</c:v>
                </c:pt>
                <c:pt idx="3">
                  <c:v>Construction</c:v>
                </c:pt>
                <c:pt idx="4">
                  <c:v>Wholesale and retail trade; repair of motor vehicles and motorcycles</c:v>
                </c:pt>
                <c:pt idx="5">
                  <c:v>Transportation and storage</c:v>
                </c:pt>
                <c:pt idx="6">
                  <c:v>Accommodation and food service activities</c:v>
                </c:pt>
                <c:pt idx="7">
                  <c:v>Information and communication</c:v>
                </c:pt>
                <c:pt idx="8">
                  <c:v>Financial and insurance activities</c:v>
                </c:pt>
                <c:pt idx="9">
                  <c:v>Real estate activities</c:v>
                </c:pt>
                <c:pt idx="10">
                  <c:v>Professional, scientific and technical activities</c:v>
                </c:pt>
                <c:pt idx="11">
                  <c:v>Administrative and support service activities</c:v>
                </c:pt>
                <c:pt idx="12">
                  <c:v>Education</c:v>
                </c:pt>
                <c:pt idx="13">
                  <c:v>Human health and social work activities</c:v>
                </c:pt>
                <c:pt idx="14">
                  <c:v>Arts, entertainment and recreation</c:v>
                </c:pt>
                <c:pt idx="15">
                  <c:v>Other service activities</c:v>
                </c:pt>
              </c:strCache>
            </c:strRef>
          </c:cat>
          <c:val>
            <c:numRef>
              <c:f>'Business performance'!$V$89:$V$104</c:f>
              <c:numCache>
                <c:formatCode>0.0</c:formatCode>
                <c:ptCount val="16"/>
                <c:pt idx="0">
                  <c:v>-71.012958414499877</c:v>
                </c:pt>
                <c:pt idx="1">
                  <c:v>1.588893364130306</c:v>
                </c:pt>
                <c:pt idx="2">
                  <c:v>-44.074155815493263</c:v>
                </c:pt>
                <c:pt idx="3">
                  <c:v>23.420261571633173</c:v>
                </c:pt>
                <c:pt idx="4">
                  <c:v>22.723304202000307</c:v>
                </c:pt>
                <c:pt idx="5">
                  <c:v>31.493287621102105</c:v>
                </c:pt>
                <c:pt idx="6">
                  <c:v>61.680963021696833</c:v>
                </c:pt>
                <c:pt idx="7">
                  <c:v>-61.788848004528731</c:v>
                </c:pt>
                <c:pt idx="8">
                  <c:v>12.327950902699158</c:v>
                </c:pt>
                <c:pt idx="9">
                  <c:v>50.312283136710612</c:v>
                </c:pt>
                <c:pt idx="10">
                  <c:v>3.9242060939236101</c:v>
                </c:pt>
                <c:pt idx="11">
                  <c:v>19.51153324287651</c:v>
                </c:pt>
                <c:pt idx="12">
                  <c:v>13.96551724137931</c:v>
                </c:pt>
                <c:pt idx="13">
                  <c:v>23.912896919031891</c:v>
                </c:pt>
                <c:pt idx="14">
                  <c:v>11.011638316920337</c:v>
                </c:pt>
                <c:pt idx="15">
                  <c:v>75.267236438840854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C65-9326-EAF34BB683C2}"/>
            </c:ext>
          </c:extLst>
        </c:ser>
        <c:ser>
          <c:idx val="1"/>
          <c:order val="1"/>
          <c:tx>
            <c:strRef>
              <c:f>'Business performance'!$W$88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performance'!$U$89:$U$104</c:f>
              <c:strCache>
                <c:ptCount val="16"/>
                <c:pt idx="0">
                  <c:v>Mining and quarrying</c:v>
                </c:pt>
                <c:pt idx="1">
                  <c:v>Manufacturing</c:v>
                </c:pt>
                <c:pt idx="2">
                  <c:v>Utilities</c:v>
                </c:pt>
                <c:pt idx="3">
                  <c:v>Construction</c:v>
                </c:pt>
                <c:pt idx="4">
                  <c:v>Wholesale and retail trade; repair of motor vehicles and motorcycles</c:v>
                </c:pt>
                <c:pt idx="5">
                  <c:v>Transportation and storage</c:v>
                </c:pt>
                <c:pt idx="6">
                  <c:v>Accommodation and food service activities</c:v>
                </c:pt>
                <c:pt idx="7">
                  <c:v>Information and communication</c:v>
                </c:pt>
                <c:pt idx="8">
                  <c:v>Financial and insurance activities</c:v>
                </c:pt>
                <c:pt idx="9">
                  <c:v>Real estate activities</c:v>
                </c:pt>
                <c:pt idx="10">
                  <c:v>Professional, scientific and technical activities</c:v>
                </c:pt>
                <c:pt idx="11">
                  <c:v>Administrative and support service activities</c:v>
                </c:pt>
                <c:pt idx="12">
                  <c:v>Education</c:v>
                </c:pt>
                <c:pt idx="13">
                  <c:v>Human health and social work activities</c:v>
                </c:pt>
                <c:pt idx="14">
                  <c:v>Arts, entertainment and recreation</c:v>
                </c:pt>
                <c:pt idx="15">
                  <c:v>Other service activities</c:v>
                </c:pt>
              </c:strCache>
            </c:strRef>
          </c:cat>
          <c:val>
            <c:numRef>
              <c:f>'Business performance'!$W$89:$W$104</c:f>
              <c:numCache>
                <c:formatCode>0.0</c:formatCode>
                <c:ptCount val="16"/>
                <c:pt idx="0">
                  <c:v>253.61577794010225</c:v>
                </c:pt>
                <c:pt idx="1">
                  <c:v>68.986163929120465</c:v>
                </c:pt>
                <c:pt idx="2">
                  <c:v>123.67797947908441</c:v>
                </c:pt>
                <c:pt idx="3">
                  <c:v>36.878347360367258</c:v>
                </c:pt>
                <c:pt idx="4">
                  <c:v>40.82552651968723</c:v>
                </c:pt>
                <c:pt idx="5">
                  <c:v>2.7391240662076877</c:v>
                </c:pt>
                <c:pt idx="6">
                  <c:v>64.155149353544346</c:v>
                </c:pt>
                <c:pt idx="7">
                  <c:v>413.7037037037037</c:v>
                </c:pt>
                <c:pt idx="8">
                  <c:v>11.775938892425186</c:v>
                </c:pt>
                <c:pt idx="9">
                  <c:v>11.172668513388739</c:v>
                </c:pt>
                <c:pt idx="10">
                  <c:v>56.499718626899288</c:v>
                </c:pt>
                <c:pt idx="11">
                  <c:v>102.54314259763851</c:v>
                </c:pt>
                <c:pt idx="12">
                  <c:v>-19.213313161875956</c:v>
                </c:pt>
                <c:pt idx="13">
                  <c:v>-51.849836779107726</c:v>
                </c:pt>
                <c:pt idx="14">
                  <c:v>536.29032258064524</c:v>
                </c:pt>
                <c:pt idx="15">
                  <c:v>-83.352288882570363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C65-9326-EAF34BB68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16912"/>
        <c:axId val="110517872"/>
      </c:barChart>
      <c:catAx>
        <c:axId val="11051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7872"/>
        <c:crosses val="autoZero"/>
        <c:auto val="1"/>
        <c:lblAlgn val="ctr"/>
        <c:lblOffset val="100"/>
        <c:noMultiLvlLbl val="0"/>
      </c:catAx>
      <c:valAx>
        <c:axId val="1105178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bab34160-c1ac-40fa-9679-f7c7f157439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performance'!$C$211</c:f>
              <c:strCache>
                <c:ptCount val="1"/>
                <c:pt idx="0">
                  <c:v>Debt-to-Equity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performance'!$B$212:$B$220</c:f>
              <c:strCache>
                <c:ptCount val="9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Other services</c:v>
                </c:pt>
                <c:pt idx="5">
                  <c:v>Micro 1-3</c:v>
                </c:pt>
                <c:pt idx="6">
                  <c:v>Small 4-30</c:v>
                </c:pt>
                <c:pt idx="7">
                  <c:v>Medium 31-100</c:v>
                </c:pt>
                <c:pt idx="8">
                  <c:v>Big 100 +</c:v>
                </c:pt>
              </c:strCache>
            </c:strRef>
          </c:cat>
          <c:val>
            <c:numRef>
              <c:f>'Business performance'!$C$212:$C$220</c:f>
              <c:numCache>
                <c:formatCode>#,##0.0</c:formatCode>
                <c:ptCount val="9"/>
                <c:pt idx="0">
                  <c:v>26.376913529168391</c:v>
                </c:pt>
                <c:pt idx="1">
                  <c:v>4.1117578579743892</c:v>
                </c:pt>
                <c:pt idx="2">
                  <c:v>1.4252553389043638</c:v>
                </c:pt>
                <c:pt idx="3">
                  <c:v>2.65</c:v>
                </c:pt>
                <c:pt idx="4">
                  <c:v>4.1659241327805105</c:v>
                </c:pt>
                <c:pt idx="5">
                  <c:v>16.43712898003238</c:v>
                </c:pt>
                <c:pt idx="6">
                  <c:v>3.2927652618861489</c:v>
                </c:pt>
                <c:pt idx="7">
                  <c:v>16.346766169154229</c:v>
                </c:pt>
                <c:pt idx="8">
                  <c:v>5.1350131764196236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7-43D0-8AF5-6DC008BFF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547280"/>
        <c:axId val="298547760"/>
      </c:barChart>
      <c:catAx>
        <c:axId val="2985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7760"/>
        <c:crosses val="autoZero"/>
        <c:auto val="1"/>
        <c:lblAlgn val="ctr"/>
        <c:lblOffset val="100"/>
        <c:noMultiLvlLbl val="0"/>
      </c:catAx>
      <c:valAx>
        <c:axId val="2985477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performance'!$D$152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performance'!$B$153:$C$154</c:f>
              <c:multiLvlStrCache>
                <c:ptCount val="2"/>
                <c:lvl>
                  <c:pt idx="0">
                    <c:v>Non-current assets</c:v>
                  </c:pt>
                  <c:pt idx="1">
                    <c:v>Current assets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performance'!$D$153:$D$154</c:f>
              <c:numCache>
                <c:formatCode>#,##0</c:formatCode>
                <c:ptCount val="2"/>
                <c:pt idx="0">
                  <c:v>4001.8</c:v>
                </c:pt>
                <c:pt idx="1">
                  <c:v>2366.6999999999998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C-4483-8E59-BF67120223EE}"/>
            </c:ext>
          </c:extLst>
        </c:ser>
        <c:ser>
          <c:idx val="1"/>
          <c:order val="1"/>
          <c:tx>
            <c:strRef>
              <c:f>'Business performance'!$E$152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performance'!$B$153:$C$154</c:f>
              <c:multiLvlStrCache>
                <c:ptCount val="2"/>
                <c:lvl>
                  <c:pt idx="0">
                    <c:v>Non-current assets</c:v>
                  </c:pt>
                  <c:pt idx="1">
                    <c:v>Current assets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performance'!$E$153:$E$154</c:f>
              <c:numCache>
                <c:formatCode>#,##0</c:formatCode>
                <c:ptCount val="2"/>
                <c:pt idx="0">
                  <c:v>448.3</c:v>
                </c:pt>
                <c:pt idx="1">
                  <c:v>6615.7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C-4483-8E59-BF67120223EE}"/>
            </c:ext>
          </c:extLst>
        </c:ser>
        <c:ser>
          <c:idx val="2"/>
          <c:order val="2"/>
          <c:tx>
            <c:strRef>
              <c:f>'Business performance'!$F$152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performance'!$B$153:$C$154</c:f>
              <c:multiLvlStrCache>
                <c:ptCount val="2"/>
                <c:lvl>
                  <c:pt idx="0">
                    <c:v>Non-current assets</c:v>
                  </c:pt>
                  <c:pt idx="1">
                    <c:v>Current assets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performance'!$F$153:$F$154</c:f>
              <c:numCache>
                <c:formatCode>#,##0</c:formatCode>
                <c:ptCount val="2"/>
                <c:pt idx="0">
                  <c:v>237.8</c:v>
                </c:pt>
                <c:pt idx="1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9-4F31-83F2-72D14B26E23D}"/>
            </c:ext>
          </c:extLst>
        </c:ser>
        <c:ser>
          <c:idx val="3"/>
          <c:order val="3"/>
          <c:tx>
            <c:strRef>
              <c:f>'Business performance'!$G$152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performance'!$B$153:$C$154</c:f>
              <c:multiLvlStrCache>
                <c:ptCount val="2"/>
                <c:lvl>
                  <c:pt idx="0">
                    <c:v>Non-current assets</c:v>
                  </c:pt>
                  <c:pt idx="1">
                    <c:v>Current assets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performance'!$G$153:$G$154</c:f>
              <c:numCache>
                <c:formatCode>#,##0</c:formatCode>
                <c:ptCount val="2"/>
                <c:pt idx="0">
                  <c:v>64.5</c:v>
                </c:pt>
                <c:pt idx="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9-4F31-83F2-72D14B26E23D}"/>
            </c:ext>
          </c:extLst>
        </c:ser>
        <c:ser>
          <c:idx val="4"/>
          <c:order val="4"/>
          <c:tx>
            <c:strRef>
              <c:f>'Business performance'!$H$152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performance'!$B$153:$C$154</c:f>
              <c:multiLvlStrCache>
                <c:ptCount val="2"/>
                <c:lvl>
                  <c:pt idx="0">
                    <c:v>Non-current assets</c:v>
                  </c:pt>
                  <c:pt idx="1">
                    <c:v>Current assets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performance'!$H$153:$H$154</c:f>
              <c:numCache>
                <c:formatCode>#,##0</c:formatCode>
                <c:ptCount val="2"/>
                <c:pt idx="0">
                  <c:v>6213.6</c:v>
                </c:pt>
                <c:pt idx="1">
                  <c:v>9990.9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9-4F31-83F2-72D14B26E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90032"/>
        <c:axId val="25490512"/>
      </c:barChart>
      <c:catAx>
        <c:axId val="2549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90512"/>
        <c:crosses val="autoZero"/>
        <c:auto val="1"/>
        <c:lblAlgn val="ctr"/>
        <c:lblOffset val="100"/>
        <c:noMultiLvlLbl val="0"/>
      </c:catAx>
      <c:valAx>
        <c:axId val="2549051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9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performance'!$B$165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performance'!$C$164:$D$164</c:f>
              <c:strCache>
                <c:ptCount val="2"/>
                <c:pt idx="0">
                  <c:v>Non-current assets</c:v>
                </c:pt>
                <c:pt idx="1">
                  <c:v>Current assets</c:v>
                </c:pt>
              </c:strCache>
            </c:strRef>
          </c:cat>
          <c:val>
            <c:numRef>
              <c:f>'Business performance'!$C$165:$D$165</c:f>
              <c:numCache>
                <c:formatCode>#,##0</c:formatCode>
                <c:ptCount val="2"/>
                <c:pt idx="0">
                  <c:v>131.30000000000001</c:v>
                </c:pt>
                <c:pt idx="1">
                  <c:v>2914.8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B-49D1-AC2A-205007061564}"/>
            </c:ext>
          </c:extLst>
        </c:ser>
        <c:ser>
          <c:idx val="1"/>
          <c:order val="1"/>
          <c:tx>
            <c:strRef>
              <c:f>'Business performance'!$B$166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performance'!$C$164:$D$164</c:f>
              <c:strCache>
                <c:ptCount val="2"/>
                <c:pt idx="0">
                  <c:v>Non-current assets</c:v>
                </c:pt>
                <c:pt idx="1">
                  <c:v>Current assets</c:v>
                </c:pt>
              </c:strCache>
            </c:strRef>
          </c:cat>
          <c:val>
            <c:numRef>
              <c:f>'Business performance'!$C$166:$D$166</c:f>
              <c:numCache>
                <c:formatCode>#,##0</c:formatCode>
                <c:ptCount val="2"/>
                <c:pt idx="0">
                  <c:v>3241.8</c:v>
                </c:pt>
                <c:pt idx="1">
                  <c:v>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B-49D1-AC2A-205007061564}"/>
            </c:ext>
          </c:extLst>
        </c:ser>
        <c:ser>
          <c:idx val="2"/>
          <c:order val="2"/>
          <c:tx>
            <c:strRef>
              <c:f>'Business performance'!$B$167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performance'!$C$164:$D$164</c:f>
              <c:strCache>
                <c:ptCount val="2"/>
                <c:pt idx="0">
                  <c:v>Non-current assets</c:v>
                </c:pt>
                <c:pt idx="1">
                  <c:v>Current assets</c:v>
                </c:pt>
              </c:strCache>
            </c:strRef>
          </c:cat>
          <c:val>
            <c:numRef>
              <c:f>'Business performance'!$C$167:$D$167</c:f>
              <c:numCache>
                <c:formatCode>#,##0</c:formatCode>
                <c:ptCount val="2"/>
                <c:pt idx="0">
                  <c:v>1770.6</c:v>
                </c:pt>
                <c:pt idx="1">
                  <c:v>1540.9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8B-49D1-AC2A-205007061564}"/>
            </c:ext>
          </c:extLst>
        </c:ser>
        <c:ser>
          <c:idx val="3"/>
          <c:order val="3"/>
          <c:tx>
            <c:strRef>
              <c:f>'Business performance'!$B$168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performance'!$C$164:$D$164</c:f>
              <c:strCache>
                <c:ptCount val="2"/>
                <c:pt idx="0">
                  <c:v>Non-current assets</c:v>
                </c:pt>
                <c:pt idx="1">
                  <c:v>Current assets</c:v>
                </c:pt>
              </c:strCache>
            </c:strRef>
          </c:cat>
          <c:val>
            <c:numRef>
              <c:f>'Business performance'!$C$168:$D$168</c:f>
              <c:numCache>
                <c:formatCode>#,##0</c:formatCode>
                <c:ptCount val="2"/>
                <c:pt idx="0">
                  <c:v>5822.3</c:v>
                </c:pt>
                <c:pt idx="1">
                  <c:v>8521.6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8B-49D1-AC2A-20500706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314000"/>
        <c:axId val="515311120"/>
      </c:barChart>
      <c:catAx>
        <c:axId val="5153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311120"/>
        <c:crosses val="autoZero"/>
        <c:auto val="1"/>
        <c:lblAlgn val="ctr"/>
        <c:lblOffset val="100"/>
        <c:noMultiLvlLbl val="0"/>
      </c:catAx>
      <c:valAx>
        <c:axId val="5153111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31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'Business performance'!$B$180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performance'!$C$178:$D$179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performance'!$C$180:$D$180</c:f>
              <c:numCache>
                <c:formatCode>#,##0</c:formatCode>
                <c:ptCount val="2"/>
                <c:pt idx="0">
                  <c:v>241.7</c:v>
                </c:pt>
                <c:pt idx="1">
                  <c:v>6375.3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1-4208-8D52-92A31FE96623}"/>
            </c:ext>
          </c:extLst>
        </c:ser>
        <c:ser>
          <c:idx val="1"/>
          <c:order val="1"/>
          <c:tx>
            <c:strRef>
              <c:f>'Business performance'!$B$181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performance'!$C$178:$D$179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performance'!$C$181:$D$181</c:f>
              <c:numCache>
                <c:formatCode>#,##0</c:formatCode>
                <c:ptCount val="2"/>
                <c:pt idx="0">
                  <c:v>1718</c:v>
                </c:pt>
                <c:pt idx="1">
                  <c:v>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1-4208-8D52-92A31FE96623}"/>
            </c:ext>
          </c:extLst>
        </c:ser>
        <c:ser>
          <c:idx val="2"/>
          <c:order val="2"/>
          <c:tx>
            <c:strRef>
              <c:f>'Business performance'!$B$182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performance'!$C$178:$D$179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performance'!$C$182:$D$182</c:f>
              <c:numCache>
                <c:formatCode>#,##0</c:formatCode>
                <c:ptCount val="2"/>
                <c:pt idx="0">
                  <c:v>107.7</c:v>
                </c:pt>
                <c:pt idx="1">
                  <c:v>153.5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1-4208-8D52-92A31FE96623}"/>
            </c:ext>
          </c:extLst>
        </c:ser>
        <c:ser>
          <c:idx val="3"/>
          <c:order val="3"/>
          <c:tx>
            <c:strRef>
              <c:f>'Business performance'!$B$183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performance'!$C$178:$D$179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performance'!$C$183:$D$183</c:f>
              <c:numCache>
                <c:formatCode>#,##0</c:formatCode>
                <c:ptCount val="2"/>
                <c:pt idx="0">
                  <c:v>20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1-4208-8D52-92A31FE96623}"/>
            </c:ext>
          </c:extLst>
        </c:ser>
        <c:ser>
          <c:idx val="4"/>
          <c:order val="4"/>
          <c:tx>
            <c:strRef>
              <c:f>'Business performance'!$B$184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performance'!$C$178:$D$179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performance'!$C$184:$D$184</c:f>
              <c:numCache>
                <c:formatCode>#,##0</c:formatCode>
                <c:ptCount val="2"/>
                <c:pt idx="0">
                  <c:v>3883.1</c:v>
                </c:pt>
                <c:pt idx="1">
                  <c:v>16176.7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1-4208-8D52-92A31FE9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373392"/>
        <c:axId val="486376752"/>
      </c:barChart>
      <c:catAx>
        <c:axId val="486373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376752"/>
        <c:crosses val="autoZero"/>
        <c:auto val="1"/>
        <c:lblAlgn val="ctr"/>
        <c:lblOffset val="100"/>
        <c:noMultiLvlLbl val="0"/>
      </c:catAx>
      <c:valAx>
        <c:axId val="4863767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37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performance'!$B$202</c:f>
              <c:strCache>
                <c:ptCount val="1"/>
                <c:pt idx="0">
                  <c:v>Size Band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'Business performance'!$C$201:$D$202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performance'!$C$202:$D$202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30A-9629-EF0279EBD668}"/>
            </c:ext>
          </c:extLst>
        </c:ser>
        <c:ser>
          <c:idx val="1"/>
          <c:order val="1"/>
          <c:tx>
            <c:strRef>
              <c:f>'Business performance'!$B$203</c:f>
              <c:strCache>
                <c:ptCount val="1"/>
                <c:pt idx="0">
                  <c:v>Micro 1-3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'Business performance'!$C$201:$D$202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performance'!$C$203:$D$203</c:f>
              <c:numCache>
                <c:formatCode>#,##0</c:formatCode>
                <c:ptCount val="2"/>
                <c:pt idx="0">
                  <c:v>185.3</c:v>
                </c:pt>
                <c:pt idx="1">
                  <c:v>3045.8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B-430A-9629-EF0279EBD668}"/>
            </c:ext>
          </c:extLst>
        </c:ser>
        <c:ser>
          <c:idx val="2"/>
          <c:order val="2"/>
          <c:tx>
            <c:strRef>
              <c:f>'Business performance'!$B$204</c:f>
              <c:strCache>
                <c:ptCount val="1"/>
                <c:pt idx="0">
                  <c:v>Small 4-30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'Business performance'!$C$201:$D$202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performance'!$C$204:$D$204</c:f>
              <c:numCache>
                <c:formatCode>#,##0</c:formatCode>
                <c:ptCount val="2"/>
                <c:pt idx="0">
                  <c:v>2814.2</c:v>
                </c:pt>
                <c:pt idx="1">
                  <c:v>9266.5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B-430A-9629-EF0279EBD668}"/>
            </c:ext>
          </c:extLst>
        </c:ser>
        <c:ser>
          <c:idx val="3"/>
          <c:order val="3"/>
          <c:tx>
            <c:strRef>
              <c:f>'Business performance'!$B$205</c:f>
              <c:strCache>
                <c:ptCount val="1"/>
                <c:pt idx="0">
                  <c:v>Medium 31-100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'Business performance'!$C$201:$D$202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performance'!$C$205:$D$205</c:f>
              <c:numCache>
                <c:formatCode>#,##0</c:formatCode>
                <c:ptCount val="2"/>
                <c:pt idx="0">
                  <c:v>201</c:v>
                </c:pt>
                <c:pt idx="1">
                  <c:v>3285.7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B-430A-9629-EF0279EBD668}"/>
            </c:ext>
          </c:extLst>
        </c:ser>
        <c:ser>
          <c:idx val="4"/>
          <c:order val="4"/>
          <c:tx>
            <c:strRef>
              <c:f>'Business performance'!$B$206</c:f>
              <c:strCache>
                <c:ptCount val="1"/>
                <c:pt idx="0">
                  <c:v>Big 100 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'Business performance'!$C$201:$D$202</c:f>
              <c:multiLvlStrCache>
                <c:ptCount val="2"/>
                <c:lvl>
                  <c:pt idx="0">
                    <c:v>Total Equity</c:v>
                  </c:pt>
                  <c:pt idx="1">
                    <c:v>Total Liabilities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'Business performance'!$C$206:$D$206</c:f>
              <c:numCache>
                <c:formatCode>#,##0</c:formatCode>
                <c:ptCount val="2"/>
                <c:pt idx="0">
                  <c:v>2770.1</c:v>
                </c:pt>
                <c:pt idx="1">
                  <c:v>14224.5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B-430A-9629-EF0279EBD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635136"/>
        <c:axId val="562638016"/>
      </c:barChart>
      <c:catAx>
        <c:axId val="5626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638016"/>
        <c:crosses val="autoZero"/>
        <c:auto val="1"/>
        <c:lblAlgn val="ctr"/>
        <c:lblOffset val="100"/>
        <c:noMultiLvlLbl val="1"/>
      </c:catAx>
      <c:valAx>
        <c:axId val="56263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63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performance'!$B$232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performance'!$C$231:$I$231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performance'!$C$232:$I$232</c:f>
              <c:numCache>
                <c:formatCode>#,##0</c:formatCode>
                <c:ptCount val="7"/>
                <c:pt idx="0">
                  <c:v>4705.6000000000004</c:v>
                </c:pt>
                <c:pt idx="1">
                  <c:v>8042.6</c:v>
                </c:pt>
                <c:pt idx="2">
                  <c:v>1928.2</c:v>
                </c:pt>
                <c:pt idx="3">
                  <c:v>1226.0999999999999</c:v>
                </c:pt>
                <c:pt idx="4">
                  <c:v>482</c:v>
                </c:pt>
                <c:pt idx="5">
                  <c:v>120.5</c:v>
                </c:pt>
                <c:pt idx="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E-423C-B91D-6F693AF1B6D7}"/>
            </c:ext>
          </c:extLst>
        </c:ser>
        <c:ser>
          <c:idx val="1"/>
          <c:order val="1"/>
          <c:tx>
            <c:strRef>
              <c:f>'Business performance'!$B$233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performance'!$C$231:$I$231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performance'!$C$233:$I$233</c:f>
              <c:numCache>
                <c:formatCode>#,##0</c:formatCode>
                <c:ptCount val="7"/>
                <c:pt idx="0">
                  <c:v>731.4</c:v>
                </c:pt>
                <c:pt idx="1">
                  <c:v>1300.3</c:v>
                </c:pt>
                <c:pt idx="2">
                  <c:v>81.3</c:v>
                </c:pt>
                <c:pt idx="3">
                  <c:v>243.8</c:v>
                </c:pt>
                <c:pt idx="4">
                  <c:v>0</c:v>
                </c:pt>
                <c:pt idx="5">
                  <c:v>81.3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E-423C-B91D-6F693AF1B6D7}"/>
            </c:ext>
          </c:extLst>
        </c:ser>
        <c:ser>
          <c:idx val="2"/>
          <c:order val="2"/>
          <c:tx>
            <c:strRef>
              <c:f>'Business performance'!$B$234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performance'!$C$231:$I$231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performance'!$C$234:$I$234</c:f>
              <c:numCache>
                <c:formatCode>#,##0</c:formatCode>
                <c:ptCount val="7"/>
                <c:pt idx="0">
                  <c:v>41.5</c:v>
                </c:pt>
                <c:pt idx="1">
                  <c:v>207.6</c:v>
                </c:pt>
                <c:pt idx="2">
                  <c:v>207.6</c:v>
                </c:pt>
                <c:pt idx="3">
                  <c:v>207.6</c:v>
                </c:pt>
                <c:pt idx="4">
                  <c:v>41.5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E-423C-B91D-6F693AF1B6D7}"/>
            </c:ext>
          </c:extLst>
        </c:ser>
        <c:ser>
          <c:idx val="3"/>
          <c:order val="3"/>
          <c:tx>
            <c:strRef>
              <c:f>'Business performance'!$B$235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performance'!$C$231:$I$231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performance'!$C$235:$I$235</c:f>
              <c:numCache>
                <c:formatCode>#,##0</c:formatCode>
                <c:ptCount val="7"/>
                <c:pt idx="0">
                  <c:v>11.7</c:v>
                </c:pt>
                <c:pt idx="1">
                  <c:v>70.3</c:v>
                </c:pt>
                <c:pt idx="2">
                  <c:v>117.1</c:v>
                </c:pt>
                <c:pt idx="3">
                  <c:v>175.7</c:v>
                </c:pt>
                <c:pt idx="4">
                  <c:v>23.4</c:v>
                </c:pt>
                <c:pt idx="5">
                  <c:v>11.7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E-423C-B91D-6F693AF1B6D7}"/>
            </c:ext>
          </c:extLst>
        </c:ser>
        <c:ser>
          <c:idx val="4"/>
          <c:order val="4"/>
          <c:tx>
            <c:strRef>
              <c:f>'Business performance'!$B$236</c:f>
              <c:strCache>
                <c:ptCount val="1"/>
                <c:pt idx="0">
                  <c:v> 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'Business performance'!$C$231:$I$231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performance'!$C$236:$I$236</c:f>
              <c:numCache>
                <c:formatCode>#,##0</c:formatCode>
                <c:ptCount val="7"/>
                <c:pt idx="0">
                  <c:v>21825.599999999999</c:v>
                </c:pt>
                <c:pt idx="1">
                  <c:v>86327.2</c:v>
                </c:pt>
                <c:pt idx="2">
                  <c:v>42742.6</c:v>
                </c:pt>
                <c:pt idx="3">
                  <c:v>34323.4</c:v>
                </c:pt>
                <c:pt idx="4">
                  <c:v>12812.7</c:v>
                </c:pt>
                <c:pt idx="5">
                  <c:v>6560.3</c:v>
                </c:pt>
                <c:pt idx="6">
                  <c:v>4604.3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4E-423C-B91D-6F693AF1B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284560"/>
        <c:axId val="348591104"/>
      </c:barChart>
      <c:catAx>
        <c:axId val="3502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591104"/>
        <c:crosses val="autoZero"/>
        <c:auto val="1"/>
        <c:lblAlgn val="ctr"/>
        <c:lblOffset val="100"/>
        <c:noMultiLvlLbl val="0"/>
      </c:catAx>
      <c:valAx>
        <c:axId val="348591104"/>
        <c:scaling>
          <c:orientation val="minMax"/>
          <c:max val="1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8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performance'!$C$247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performance'!$B$248:$B$254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performance'!$C$248:$C$254</c:f>
              <c:numCache>
                <c:formatCode>#,##0</c:formatCode>
                <c:ptCount val="7"/>
                <c:pt idx="0">
                  <c:v>6403.2</c:v>
                </c:pt>
                <c:pt idx="1">
                  <c:v>5687.5</c:v>
                </c:pt>
                <c:pt idx="2">
                  <c:v>1205.0999999999999</c:v>
                </c:pt>
                <c:pt idx="3">
                  <c:v>1226.0999999999999</c:v>
                </c:pt>
                <c:pt idx="4">
                  <c:v>482</c:v>
                </c:pt>
                <c:pt idx="5">
                  <c:v>0</c:v>
                </c:pt>
                <c:pt idx="6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F-4201-AF2F-982E79D603BB}"/>
            </c:ext>
          </c:extLst>
        </c:ser>
        <c:ser>
          <c:idx val="1"/>
          <c:order val="1"/>
          <c:tx>
            <c:strRef>
              <c:f>'Business performance'!$D$247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performance'!$B$248:$B$254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performance'!$D$248:$D$254</c:f>
              <c:numCache>
                <c:formatCode>#,##0</c:formatCode>
                <c:ptCount val="7"/>
                <c:pt idx="0">
                  <c:v>1137.7</c:v>
                </c:pt>
                <c:pt idx="1">
                  <c:v>893.9</c:v>
                </c:pt>
                <c:pt idx="2">
                  <c:v>0</c:v>
                </c:pt>
                <c:pt idx="3">
                  <c:v>162.5</c:v>
                </c:pt>
                <c:pt idx="4">
                  <c:v>0</c:v>
                </c:pt>
                <c:pt idx="5">
                  <c:v>81.3</c:v>
                </c:pt>
                <c:pt idx="6">
                  <c:v>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F-4201-AF2F-982E79D603BB}"/>
            </c:ext>
          </c:extLst>
        </c:ser>
        <c:ser>
          <c:idx val="2"/>
          <c:order val="2"/>
          <c:tx>
            <c:strRef>
              <c:f>'Business performance'!$E$247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performance'!$B$248:$B$254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performance'!$E$248:$E$254</c:f>
              <c:numCache>
                <c:formatCode>#,##0</c:formatCode>
                <c:ptCount val="7"/>
                <c:pt idx="0">
                  <c:v>83.1</c:v>
                </c:pt>
                <c:pt idx="1">
                  <c:v>166.1</c:v>
                </c:pt>
                <c:pt idx="2">
                  <c:v>166.1</c:v>
                </c:pt>
                <c:pt idx="3">
                  <c:v>124.6</c:v>
                </c:pt>
                <c:pt idx="4">
                  <c:v>83.1</c:v>
                </c:pt>
                <c:pt idx="5">
                  <c:v>0</c:v>
                </c:pt>
                <c:pt idx="6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F-4201-AF2F-982E79D603BB}"/>
            </c:ext>
          </c:extLst>
        </c:ser>
        <c:ser>
          <c:idx val="3"/>
          <c:order val="3"/>
          <c:tx>
            <c:strRef>
              <c:f>'Business performance'!$F$247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performance'!$B$248:$B$254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performance'!$F$248:$F$254</c:f>
              <c:numCache>
                <c:formatCode>#,##0</c:formatCode>
                <c:ptCount val="7"/>
                <c:pt idx="0">
                  <c:v>11.7</c:v>
                </c:pt>
                <c:pt idx="1">
                  <c:v>93.7</c:v>
                </c:pt>
                <c:pt idx="2">
                  <c:v>128.9</c:v>
                </c:pt>
                <c:pt idx="3">
                  <c:v>117.1</c:v>
                </c:pt>
                <c:pt idx="4">
                  <c:v>23.4</c:v>
                </c:pt>
                <c:pt idx="5">
                  <c:v>11.7</c:v>
                </c:pt>
                <c:pt idx="6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F-4201-AF2F-982E79D603BB}"/>
            </c:ext>
          </c:extLst>
        </c:ser>
        <c:ser>
          <c:idx val="4"/>
          <c:order val="4"/>
          <c:tx>
            <c:strRef>
              <c:f>'Business performance'!$G$247</c:f>
              <c:strCache>
                <c:ptCount val="1"/>
                <c:pt idx="0">
                  <c:v> Other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'Business performance'!$B$248:$B$254</c:f>
              <c:strCache>
                <c:ptCount val="7"/>
                <c:pt idx="0">
                  <c:v>&lt;1 Mln</c:v>
                </c:pt>
                <c:pt idx="1">
                  <c:v>1 Mln - &lt;5 Mln</c:v>
                </c:pt>
                <c:pt idx="2">
                  <c:v>5 Mln - &lt;10 Mln</c:v>
                </c:pt>
                <c:pt idx="3">
                  <c:v>10 Mln - &lt;25 Mln</c:v>
                </c:pt>
                <c:pt idx="4">
                  <c:v>25 Mln - &lt;50 Mln</c:v>
                </c:pt>
                <c:pt idx="5">
                  <c:v>50 Mln - &lt;100 Mln</c:v>
                </c:pt>
                <c:pt idx="6">
                  <c:v>100 Mln +</c:v>
                </c:pt>
              </c:strCache>
            </c:strRef>
          </c:cat>
          <c:val>
            <c:numRef>
              <c:f>'Business performance'!$G$248:$G$254</c:f>
              <c:numCache>
                <c:formatCode>#,##0</c:formatCode>
                <c:ptCount val="7"/>
                <c:pt idx="0">
                  <c:v>29305</c:v>
                </c:pt>
                <c:pt idx="1">
                  <c:v>81327.3</c:v>
                </c:pt>
                <c:pt idx="2">
                  <c:v>35854.199999999997</c:v>
                </c:pt>
                <c:pt idx="3">
                  <c:v>24548.400000000001</c:v>
                </c:pt>
                <c:pt idx="4">
                  <c:v>10429.1</c:v>
                </c:pt>
                <c:pt idx="5">
                  <c:v>5223.1000000000004</c:v>
                </c:pt>
                <c:pt idx="6">
                  <c:v>22508.9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F-4201-AF2F-982E79D6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715168"/>
        <c:axId val="1075707488"/>
      </c:barChart>
      <c:catAx>
        <c:axId val="10757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707488"/>
        <c:crosses val="autoZero"/>
        <c:auto val="1"/>
        <c:lblAlgn val="ctr"/>
        <c:lblOffset val="100"/>
        <c:noMultiLvlLbl val="0"/>
      </c:catAx>
      <c:valAx>
        <c:axId val="1075707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71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'Business activities'!$B$138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activities'!$A$139:$A$147</c:f>
              <c:strCache>
                <c:ptCount val="9"/>
                <c:pt idx="0">
                  <c:v>Company limited by both shares and guarantee</c:v>
                </c:pt>
                <c:pt idx="1">
                  <c:v>Unlimited company</c:v>
                </c:pt>
                <c:pt idx="2">
                  <c:v>Company limited by guarantee</c:v>
                </c:pt>
                <c:pt idx="3">
                  <c:v>Government</c:v>
                </c:pt>
                <c:pt idx="4">
                  <c:v>Other</c:v>
                </c:pt>
                <c:pt idx="5">
                  <c:v>NGO</c:v>
                </c:pt>
                <c:pt idx="6">
                  <c:v>Cooperative</c:v>
                </c:pt>
                <c:pt idx="7">
                  <c:v>Company limited by shares</c:v>
                </c:pt>
                <c:pt idx="8">
                  <c:v>Individual owner</c:v>
                </c:pt>
              </c:strCache>
            </c:strRef>
          </c:cat>
          <c:val>
            <c:numRef>
              <c:f>'Business activities'!$B$139:$B$147</c:f>
              <c:numCache>
                <c:formatCode>#,##0_);\(#,##0\)</c:formatCode>
                <c:ptCount val="9"/>
                <c:pt idx="0">
                  <c:v>0</c:v>
                </c:pt>
                <c:pt idx="1">
                  <c:v>68.400000000000006</c:v>
                </c:pt>
                <c:pt idx="2">
                  <c:v>26.8</c:v>
                </c:pt>
                <c:pt idx="3">
                  <c:v>4212.3999999999996</c:v>
                </c:pt>
                <c:pt idx="4">
                  <c:v>411.1</c:v>
                </c:pt>
                <c:pt idx="5">
                  <c:v>2126.6</c:v>
                </c:pt>
                <c:pt idx="6">
                  <c:v>938.6</c:v>
                </c:pt>
                <c:pt idx="7">
                  <c:v>16827.599999999999</c:v>
                </c:pt>
                <c:pt idx="8">
                  <c:v>6782.6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5-42D2-9CB3-12478B8C90BA}"/>
            </c:ext>
          </c:extLst>
        </c:ser>
        <c:ser>
          <c:idx val="1"/>
          <c:order val="1"/>
          <c:tx>
            <c:strRef>
              <c:f>'Business activities'!$C$138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'Business activities'!$A$139:$A$147</c:f>
              <c:strCache>
                <c:ptCount val="9"/>
                <c:pt idx="0">
                  <c:v>Company limited by both shares and guarantee</c:v>
                </c:pt>
                <c:pt idx="1">
                  <c:v>Unlimited company</c:v>
                </c:pt>
                <c:pt idx="2">
                  <c:v>Company limited by guarantee</c:v>
                </c:pt>
                <c:pt idx="3">
                  <c:v>Government</c:v>
                </c:pt>
                <c:pt idx="4">
                  <c:v>Other</c:v>
                </c:pt>
                <c:pt idx="5">
                  <c:v>NGO</c:v>
                </c:pt>
                <c:pt idx="6">
                  <c:v>Cooperative</c:v>
                </c:pt>
                <c:pt idx="7">
                  <c:v>Company limited by shares</c:v>
                </c:pt>
                <c:pt idx="8">
                  <c:v>Individual owner</c:v>
                </c:pt>
              </c:strCache>
            </c:strRef>
          </c:cat>
          <c:val>
            <c:numRef>
              <c:f>'Business activities'!$C$139:$C$147</c:f>
              <c:numCache>
                <c:formatCode>#,##0_);\(#,##0\)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135.41</c:v>
                </c:pt>
                <c:pt idx="3">
                  <c:v>323</c:v>
                </c:pt>
                <c:pt idx="4">
                  <c:v>692.49</c:v>
                </c:pt>
                <c:pt idx="5">
                  <c:v>558.44000000000005</c:v>
                </c:pt>
                <c:pt idx="6">
                  <c:v>715</c:v>
                </c:pt>
                <c:pt idx="7">
                  <c:v>4734.49</c:v>
                </c:pt>
                <c:pt idx="8">
                  <c:v>222227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5-42D2-9CB3-12478B8C9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371797032"/>
        <c:axId val="371795856"/>
      </c:barChart>
      <c:catAx>
        <c:axId val="371797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5856"/>
        <c:crosses val="autoZero"/>
        <c:auto val="1"/>
        <c:lblAlgn val="ctr"/>
        <c:lblOffset val="100"/>
        <c:noMultiLvlLbl val="0"/>
      </c:catAx>
      <c:valAx>
        <c:axId val="3717958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7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b7a87251-03c8-41c9-8ebb-41e514e5ca76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'Business performance'!$B$265</c:f>
              <c:strCache>
                <c:ptCount val="1"/>
                <c:pt idx="0">
                  <c:v>&lt;1 Mln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performance'!$C$264:$G$264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 Other services</c:v>
                </c:pt>
              </c:strCache>
            </c:strRef>
          </c:cat>
          <c:val>
            <c:numRef>
              <c:f>'Business performance'!$C$265:$G$265</c:f>
              <c:numCache>
                <c:formatCode>#,##0</c:formatCode>
                <c:ptCount val="5"/>
                <c:pt idx="0">
                  <c:v>16515.5</c:v>
                </c:pt>
                <c:pt idx="1">
                  <c:v>2438</c:v>
                </c:pt>
                <c:pt idx="2">
                  <c:v>622.9</c:v>
                </c:pt>
                <c:pt idx="3">
                  <c:v>398.3</c:v>
                </c:pt>
                <c:pt idx="4">
                  <c:v>208336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E-4F48-B061-47CEF48913C6}"/>
            </c:ext>
          </c:extLst>
        </c:ser>
        <c:ser>
          <c:idx val="1"/>
          <c:order val="1"/>
          <c:tx>
            <c:strRef>
              <c:f>'Business performance'!$B$266</c:f>
              <c:strCache>
                <c:ptCount val="1"/>
                <c:pt idx="0">
                  <c:v>1 Mln - &lt;5 Mln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performance'!$C$264:$G$264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 Other services</c:v>
                </c:pt>
              </c:strCache>
            </c:strRef>
          </c:cat>
          <c:val>
            <c:numRef>
              <c:f>'Business performance'!$C$266:$G$266</c:f>
              <c:numCache>
                <c:formatCode>#,##0</c:formatCode>
                <c:ptCount val="5"/>
                <c:pt idx="0">
                  <c:v>120.5</c:v>
                </c:pt>
                <c:pt idx="1">
                  <c:v>0</c:v>
                </c:pt>
                <c:pt idx="2">
                  <c:v>83.1</c:v>
                </c:pt>
                <c:pt idx="3">
                  <c:v>0</c:v>
                </c:pt>
                <c:pt idx="4">
                  <c:v>781.9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E-4F48-B061-47CEF48913C6}"/>
            </c:ext>
          </c:extLst>
        </c:ser>
        <c:ser>
          <c:idx val="2"/>
          <c:order val="2"/>
          <c:tx>
            <c:strRef>
              <c:f>'Business performance'!$B$267</c:f>
              <c:strCache>
                <c:ptCount val="1"/>
                <c:pt idx="0">
                  <c:v>5 Mln - &lt;10 Mln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'Business performance'!$C$264:$G$264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 Other services</c:v>
                </c:pt>
              </c:strCache>
            </c:strRef>
          </c:cat>
          <c:val>
            <c:numRef>
              <c:f>'Business performance'!$C$267:$G$267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2E-4F48-B061-47CEF48913C6}"/>
            </c:ext>
          </c:extLst>
        </c:ser>
        <c:ser>
          <c:idx val="3"/>
          <c:order val="3"/>
          <c:tx>
            <c:strRef>
              <c:f>'Business performance'!$B$268</c:f>
              <c:strCache>
                <c:ptCount val="1"/>
                <c:pt idx="0">
                  <c:v>50 Mln - &lt;100 Mln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'Business performance'!$C$264:$G$264</c:f>
              <c:strCache>
                <c:ptCount val="5"/>
                <c:pt idx="0">
                  <c:v>Industry</c:v>
                </c:pt>
                <c:pt idx="1">
                  <c:v>Finance</c:v>
                </c:pt>
                <c:pt idx="2">
                  <c:v>Education</c:v>
                </c:pt>
                <c:pt idx="3">
                  <c:v>Health</c:v>
                </c:pt>
                <c:pt idx="4">
                  <c:v> Other services</c:v>
                </c:pt>
              </c:strCache>
            </c:strRef>
          </c:cat>
          <c:val>
            <c:numRef>
              <c:f>'Business performance'!$C$268:$G$268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2E-4F48-B061-47CEF4891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3467648"/>
        <c:axId val="1103464288"/>
      </c:barChart>
      <c:catAx>
        <c:axId val="11034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64288"/>
        <c:crosses val="autoZero"/>
        <c:auto val="1"/>
        <c:lblAlgn val="ctr"/>
        <c:lblOffset val="100"/>
        <c:noMultiLvlLbl val="0"/>
      </c:catAx>
      <c:valAx>
        <c:axId val="1103464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'Business performance'!$V$88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'Business performance'!$U$112:$U$115</c:f>
              <c:strCache>
                <c:ptCount val="4"/>
                <c:pt idx="0">
                  <c:v>Mining and quarrying</c:v>
                </c:pt>
                <c:pt idx="1">
                  <c:v>Manufacturing</c:v>
                </c:pt>
                <c:pt idx="2">
                  <c:v>Utilities</c:v>
                </c:pt>
                <c:pt idx="3">
                  <c:v>Services</c:v>
                </c:pt>
              </c:strCache>
            </c:strRef>
          </c:cat>
          <c:val>
            <c:numRef>
              <c:f>'Business performance'!$V$112:$V$115</c:f>
              <c:numCache>
                <c:formatCode>0.0</c:formatCode>
                <c:ptCount val="4"/>
                <c:pt idx="0">
                  <c:v>-71.012958414499877</c:v>
                </c:pt>
                <c:pt idx="1">
                  <c:v>1.588893364130306</c:v>
                </c:pt>
                <c:pt idx="2">
                  <c:v>-44.074155815493263</c:v>
                </c:pt>
                <c:pt idx="3">
                  <c:v>22.078856702479733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BD7-94C6-95F7D2D176F8}"/>
            </c:ext>
          </c:extLst>
        </c:ser>
        <c:ser>
          <c:idx val="1"/>
          <c:order val="1"/>
          <c:tx>
            <c:strRef>
              <c:f>'Business performance'!$W$88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'Business performance'!$U$112:$U$115</c:f>
              <c:strCache>
                <c:ptCount val="4"/>
                <c:pt idx="0">
                  <c:v>Mining and quarrying</c:v>
                </c:pt>
                <c:pt idx="1">
                  <c:v>Manufacturing</c:v>
                </c:pt>
                <c:pt idx="2">
                  <c:v>Utilities</c:v>
                </c:pt>
                <c:pt idx="3">
                  <c:v>Services</c:v>
                </c:pt>
              </c:strCache>
            </c:strRef>
          </c:cat>
          <c:val>
            <c:numRef>
              <c:f>'Business performance'!$W$112:$W$115</c:f>
              <c:numCache>
                <c:formatCode>0.0</c:formatCode>
                <c:ptCount val="4"/>
                <c:pt idx="0">
                  <c:v>253.61577794010225</c:v>
                </c:pt>
                <c:pt idx="1">
                  <c:v>68.986163929120465</c:v>
                </c:pt>
                <c:pt idx="2">
                  <c:v>123.67797947908441</c:v>
                </c:pt>
                <c:pt idx="3">
                  <c:v>29.011070624550328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BD7-94C6-95F7D2D17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16912"/>
        <c:axId val="110517872"/>
      </c:barChart>
      <c:catAx>
        <c:axId val="11051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7872"/>
        <c:crosses val="autoZero"/>
        <c:auto val="1"/>
        <c:lblAlgn val="ctr"/>
        <c:lblOffset val="100"/>
        <c:noMultiLvlLbl val="0"/>
      </c:catAx>
      <c:valAx>
        <c:axId val="1105178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bab34160-c1ac-40fa-9679-f7c7f157439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'Business activities'!$B$156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activities'!$A$166:$A$171</c:f>
              <c:strCache>
                <c:ptCount val="6"/>
                <c:pt idx="0">
                  <c:v>2000 and less</c:v>
                </c:pt>
                <c:pt idx="1">
                  <c:v>2001-2005</c:v>
                </c:pt>
                <c:pt idx="2">
                  <c:v>2006-2010</c:v>
                </c:pt>
                <c:pt idx="3">
                  <c:v>2011-2015</c:v>
                </c:pt>
                <c:pt idx="4">
                  <c:v>2016-2020</c:v>
                </c:pt>
                <c:pt idx="5">
                  <c:v>&gt;=2021</c:v>
                </c:pt>
              </c:strCache>
            </c:strRef>
          </c:cat>
          <c:val>
            <c:numRef>
              <c:f>'Business activities'!$B$166:$B$171</c:f>
              <c:numCache>
                <c:formatCode>0.0%</c:formatCode>
                <c:ptCount val="6"/>
                <c:pt idx="0">
                  <c:v>0.32122370936902483</c:v>
                </c:pt>
                <c:pt idx="1">
                  <c:v>0.23325078623620796</c:v>
                </c:pt>
                <c:pt idx="2">
                  <c:v>0.36913614991878169</c:v>
                </c:pt>
                <c:pt idx="3">
                  <c:v>0.27534890501152892</c:v>
                </c:pt>
                <c:pt idx="4">
                  <c:v>8.8388692040386949E-2</c:v>
                </c:pt>
                <c:pt idx="5">
                  <c:v>2.4050592703061761E-2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6-45D0-B97F-960E8DE92A3A}"/>
            </c:ext>
          </c:extLst>
        </c:ser>
        <c:ser>
          <c:idx val="1"/>
          <c:order val="1"/>
          <c:tx>
            <c:strRef>
              <c:f>'Business activities'!$C$156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activities'!$A$166:$A$171</c:f>
              <c:strCache>
                <c:ptCount val="6"/>
                <c:pt idx="0">
                  <c:v>2000 and less</c:v>
                </c:pt>
                <c:pt idx="1">
                  <c:v>2001-2005</c:v>
                </c:pt>
                <c:pt idx="2">
                  <c:v>2006-2010</c:v>
                </c:pt>
                <c:pt idx="3">
                  <c:v>2011-2015</c:v>
                </c:pt>
                <c:pt idx="4">
                  <c:v>2016-2020</c:v>
                </c:pt>
                <c:pt idx="5">
                  <c:v>&gt;=2021</c:v>
                </c:pt>
              </c:strCache>
            </c:strRef>
          </c:cat>
          <c:val>
            <c:numRef>
              <c:f>'Business activities'!$C$166:$C$171</c:f>
              <c:numCache>
                <c:formatCode>0.0%</c:formatCode>
                <c:ptCount val="6"/>
                <c:pt idx="0">
                  <c:v>0.67877629063097511</c:v>
                </c:pt>
                <c:pt idx="1">
                  <c:v>0.76674921376379201</c:v>
                </c:pt>
                <c:pt idx="2">
                  <c:v>0.63086385008121826</c:v>
                </c:pt>
                <c:pt idx="3">
                  <c:v>0.72465109498847102</c:v>
                </c:pt>
                <c:pt idx="4">
                  <c:v>0.91161130795961298</c:v>
                </c:pt>
                <c:pt idx="5">
                  <c:v>0.97594940729693824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6-45D0-B97F-960E8DE9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793112"/>
        <c:axId val="371793896"/>
      </c:barChart>
      <c:catAx>
        <c:axId val="37179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93896"/>
        <c:crosses val="autoZero"/>
        <c:auto val="1"/>
        <c:lblAlgn val="ctr"/>
        <c:lblOffset val="100"/>
        <c:noMultiLvlLbl val="0"/>
      </c:catAx>
      <c:valAx>
        <c:axId val="37179389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7179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c7bd794-d24f-4d8b-a695-2e79fb02272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4.xml"/><Relationship Id="rId18" Type="http://schemas.openxmlformats.org/officeDocument/2006/relationships/chart" Target="../charts/chart29.xml"/><Relationship Id="rId26" Type="http://schemas.openxmlformats.org/officeDocument/2006/relationships/chart" Target="../charts/chart37.xml"/><Relationship Id="rId39" Type="http://schemas.openxmlformats.org/officeDocument/2006/relationships/chart" Target="../charts/chart50.xml"/><Relationship Id="rId21" Type="http://schemas.openxmlformats.org/officeDocument/2006/relationships/chart" Target="../charts/chart32.xml"/><Relationship Id="rId34" Type="http://schemas.openxmlformats.org/officeDocument/2006/relationships/chart" Target="../charts/chart45.xml"/><Relationship Id="rId42" Type="http://schemas.openxmlformats.org/officeDocument/2006/relationships/chart" Target="../charts/chart53.xml"/><Relationship Id="rId47" Type="http://schemas.openxmlformats.org/officeDocument/2006/relationships/chart" Target="../charts/chart58.xml"/><Relationship Id="rId50" Type="http://schemas.openxmlformats.org/officeDocument/2006/relationships/chart" Target="../charts/chart61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29" Type="http://schemas.openxmlformats.org/officeDocument/2006/relationships/chart" Target="../charts/chart40.xml"/><Relationship Id="rId11" Type="http://schemas.openxmlformats.org/officeDocument/2006/relationships/chart" Target="../charts/chart22.xml"/><Relationship Id="rId24" Type="http://schemas.openxmlformats.org/officeDocument/2006/relationships/chart" Target="../charts/chart35.xml"/><Relationship Id="rId32" Type="http://schemas.openxmlformats.org/officeDocument/2006/relationships/chart" Target="../charts/chart43.xml"/><Relationship Id="rId37" Type="http://schemas.openxmlformats.org/officeDocument/2006/relationships/chart" Target="../charts/chart48.xml"/><Relationship Id="rId40" Type="http://schemas.openxmlformats.org/officeDocument/2006/relationships/chart" Target="../charts/chart51.xml"/><Relationship Id="rId45" Type="http://schemas.openxmlformats.org/officeDocument/2006/relationships/chart" Target="../charts/chart56.xml"/><Relationship Id="rId53" Type="http://schemas.openxmlformats.org/officeDocument/2006/relationships/chart" Target="../charts/chart64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19" Type="http://schemas.openxmlformats.org/officeDocument/2006/relationships/chart" Target="../charts/chart30.xml"/><Relationship Id="rId31" Type="http://schemas.openxmlformats.org/officeDocument/2006/relationships/chart" Target="../charts/chart42.xml"/><Relationship Id="rId44" Type="http://schemas.openxmlformats.org/officeDocument/2006/relationships/chart" Target="../charts/chart55.xml"/><Relationship Id="rId52" Type="http://schemas.openxmlformats.org/officeDocument/2006/relationships/chart" Target="../charts/chart63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Relationship Id="rId22" Type="http://schemas.openxmlformats.org/officeDocument/2006/relationships/chart" Target="../charts/chart33.xml"/><Relationship Id="rId27" Type="http://schemas.openxmlformats.org/officeDocument/2006/relationships/chart" Target="../charts/chart38.xml"/><Relationship Id="rId30" Type="http://schemas.openxmlformats.org/officeDocument/2006/relationships/chart" Target="../charts/chart41.xml"/><Relationship Id="rId35" Type="http://schemas.openxmlformats.org/officeDocument/2006/relationships/chart" Target="../charts/chart46.xml"/><Relationship Id="rId43" Type="http://schemas.openxmlformats.org/officeDocument/2006/relationships/chart" Target="../charts/chart54.xml"/><Relationship Id="rId48" Type="http://schemas.openxmlformats.org/officeDocument/2006/relationships/chart" Target="../charts/chart59.xml"/><Relationship Id="rId8" Type="http://schemas.openxmlformats.org/officeDocument/2006/relationships/chart" Target="../charts/chart19.xml"/><Relationship Id="rId51" Type="http://schemas.openxmlformats.org/officeDocument/2006/relationships/chart" Target="../charts/chart62.xml"/><Relationship Id="rId3" Type="http://schemas.openxmlformats.org/officeDocument/2006/relationships/chart" Target="../charts/chart14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5" Type="http://schemas.openxmlformats.org/officeDocument/2006/relationships/chart" Target="../charts/chart36.xml"/><Relationship Id="rId33" Type="http://schemas.openxmlformats.org/officeDocument/2006/relationships/chart" Target="../charts/chart44.xml"/><Relationship Id="rId38" Type="http://schemas.openxmlformats.org/officeDocument/2006/relationships/chart" Target="../charts/chart49.xml"/><Relationship Id="rId46" Type="http://schemas.openxmlformats.org/officeDocument/2006/relationships/chart" Target="../charts/chart57.xml"/><Relationship Id="rId20" Type="http://schemas.openxmlformats.org/officeDocument/2006/relationships/chart" Target="../charts/chart31.xml"/><Relationship Id="rId41" Type="http://schemas.openxmlformats.org/officeDocument/2006/relationships/chart" Target="../charts/chart52.xml"/><Relationship Id="rId54" Type="http://schemas.openxmlformats.org/officeDocument/2006/relationships/chart" Target="../charts/chart65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5" Type="http://schemas.openxmlformats.org/officeDocument/2006/relationships/chart" Target="../charts/chart26.xml"/><Relationship Id="rId23" Type="http://schemas.openxmlformats.org/officeDocument/2006/relationships/chart" Target="../charts/chart34.xml"/><Relationship Id="rId28" Type="http://schemas.openxmlformats.org/officeDocument/2006/relationships/chart" Target="../charts/chart39.xml"/><Relationship Id="rId36" Type="http://schemas.openxmlformats.org/officeDocument/2006/relationships/chart" Target="../charts/chart47.xml"/><Relationship Id="rId49" Type="http://schemas.openxmlformats.org/officeDocument/2006/relationships/chart" Target="../charts/chart6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3.xml"/><Relationship Id="rId13" Type="http://schemas.openxmlformats.org/officeDocument/2006/relationships/chart" Target="../charts/chart78.xml"/><Relationship Id="rId3" Type="http://schemas.openxmlformats.org/officeDocument/2006/relationships/chart" Target="../charts/chart68.xml"/><Relationship Id="rId7" Type="http://schemas.openxmlformats.org/officeDocument/2006/relationships/chart" Target="../charts/chart72.xml"/><Relationship Id="rId12" Type="http://schemas.openxmlformats.org/officeDocument/2006/relationships/chart" Target="../charts/chart77.xml"/><Relationship Id="rId2" Type="http://schemas.openxmlformats.org/officeDocument/2006/relationships/chart" Target="../charts/chart67.xml"/><Relationship Id="rId16" Type="http://schemas.openxmlformats.org/officeDocument/2006/relationships/chart" Target="../charts/chart81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11" Type="http://schemas.openxmlformats.org/officeDocument/2006/relationships/chart" Target="../charts/chart76.xml"/><Relationship Id="rId5" Type="http://schemas.openxmlformats.org/officeDocument/2006/relationships/chart" Target="../charts/chart70.xml"/><Relationship Id="rId15" Type="http://schemas.openxmlformats.org/officeDocument/2006/relationships/chart" Target="../charts/chart80.xml"/><Relationship Id="rId10" Type="http://schemas.openxmlformats.org/officeDocument/2006/relationships/chart" Target="../charts/chart75.xml"/><Relationship Id="rId4" Type="http://schemas.openxmlformats.org/officeDocument/2006/relationships/chart" Target="../charts/chart69.xml"/><Relationship Id="rId9" Type="http://schemas.openxmlformats.org/officeDocument/2006/relationships/chart" Target="../charts/chart74.xml"/><Relationship Id="rId14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514350</xdr:colOff>
      <xdr:row>0</xdr:row>
      <xdr:rowOff>79375</xdr:rowOff>
    </xdr:from>
    <xdr:to>
      <xdr:col>30</xdr:col>
      <xdr:colOff>142875</xdr:colOff>
      <xdr:row>18</xdr:row>
      <xdr:rowOff>13970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A3743D-72D7-456D-B1C5-B98B9ED89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3047999</xdr:colOff>
      <xdr:row>2</xdr:row>
      <xdr:rowOff>0</xdr:rowOff>
    </xdr:from>
    <xdr:to>
      <xdr:col>12</xdr:col>
      <xdr:colOff>16509</xdr:colOff>
      <xdr:row>13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137160</xdr:colOff>
      <xdr:row>13</xdr:row>
      <xdr:rowOff>91440</xdr:rowOff>
    </xdr:from>
    <xdr:to>
      <xdr:col>11</xdr:col>
      <xdr:colOff>457200</xdr:colOff>
      <xdr:row>28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549910</xdr:colOff>
      <xdr:row>31</xdr:row>
      <xdr:rowOff>85725</xdr:rowOff>
    </xdr:from>
    <xdr:to>
      <xdr:col>13</xdr:col>
      <xdr:colOff>571500</xdr:colOff>
      <xdr:row>46</xdr:row>
      <xdr:rowOff>55245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226695</xdr:colOff>
      <xdr:row>48</xdr:row>
      <xdr:rowOff>19685</xdr:rowOff>
    </xdr:from>
    <xdr:to>
      <xdr:col>18</xdr:col>
      <xdr:colOff>208915</xdr:colOff>
      <xdr:row>68</xdr:row>
      <xdr:rowOff>44450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121920</xdr:colOff>
      <xdr:row>68</xdr:row>
      <xdr:rowOff>148590</xdr:rowOff>
    </xdr:from>
    <xdr:to>
      <xdr:col>9</xdr:col>
      <xdr:colOff>83820</xdr:colOff>
      <xdr:row>90</xdr:row>
      <xdr:rowOff>60960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137160</xdr:colOff>
      <xdr:row>117</xdr:row>
      <xdr:rowOff>99060</xdr:rowOff>
    </xdr:from>
    <xdr:to>
      <xdr:col>6</xdr:col>
      <xdr:colOff>3535680</xdr:colOff>
      <xdr:row>133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99060</xdr:colOff>
      <xdr:row>136</xdr:row>
      <xdr:rowOff>80010</xdr:rowOff>
    </xdr:from>
    <xdr:to>
      <xdr:col>6</xdr:col>
      <xdr:colOff>4091940</xdr:colOff>
      <xdr:row>151</xdr:row>
      <xdr:rowOff>15240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320040</xdr:colOff>
      <xdr:row>153</xdr:row>
      <xdr:rowOff>20465</xdr:rowOff>
    </xdr:from>
    <xdr:to>
      <xdr:col>11</xdr:col>
      <xdr:colOff>685800</xdr:colOff>
      <xdr:row>170</xdr:row>
      <xdr:rowOff>82550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5184140" y="29243165"/>
          <a:ext cx="8404860" cy="3300585"/>
          <a:chOff x="5186002" y="35985450"/>
          <a:chExt cx="9161350" cy="2749360"/>
        </a:xfrm>
      </xdr:grpSpPr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aphicFramePr/>
        </xdr:nvGraphicFramePr>
        <xdr:xfrm>
          <a:off x="5186002" y="359854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aphicFramePr/>
        </xdr:nvGraphicFramePr>
        <xdr:xfrm>
          <a:off x="9775352" y="3599161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</xdr:grpSp>
    <xdr:clientData/>
  </xdr:twoCellAnchor>
  <xdr:twoCellAnchor>
    <xdr:from>
      <xdr:col>4</xdr:col>
      <xdr:colOff>438150</xdr:colOff>
      <xdr:row>3</xdr:row>
      <xdr:rowOff>96838</xdr:rowOff>
    </xdr:from>
    <xdr:to>
      <xdr:col>7</xdr:col>
      <xdr:colOff>0</xdr:colOff>
      <xdr:row>14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615950</xdr:colOff>
      <xdr:row>2</xdr:row>
      <xdr:rowOff>107950</xdr:rowOff>
    </xdr:from>
    <xdr:to>
      <xdr:col>12</xdr:col>
      <xdr:colOff>409575</xdr:colOff>
      <xdr:row>18</xdr:row>
      <xdr:rowOff>44450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3715544" y="496888"/>
          <a:ext cx="6869906" cy="2921000"/>
          <a:chOff x="2444750" y="498475"/>
          <a:chExt cx="6788150" cy="256222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/>
        </xdr:nvGraphicFramePr>
        <xdr:xfrm>
          <a:off x="2444750" y="498475"/>
          <a:ext cx="3321050" cy="25463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/>
        </xdr:nvGraphicFramePr>
        <xdr:xfrm>
          <a:off x="5786438" y="503236"/>
          <a:ext cx="3446462" cy="25574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4</xdr:col>
      <xdr:colOff>414337</xdr:colOff>
      <xdr:row>40</xdr:row>
      <xdr:rowOff>4762</xdr:rowOff>
    </xdr:from>
    <xdr:to>
      <xdr:col>12</xdr:col>
      <xdr:colOff>109537</xdr:colOff>
      <xdr:row>48</xdr:row>
      <xdr:rowOff>125412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</xdr:colOff>
      <xdr:row>50</xdr:row>
      <xdr:rowOff>115252</xdr:rowOff>
    </xdr:from>
    <xdr:to>
      <xdr:col>13</xdr:col>
      <xdr:colOff>333375</xdr:colOff>
      <xdr:row>61</xdr:row>
      <xdr:rowOff>53022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76200</xdr:colOff>
      <xdr:row>66</xdr:row>
      <xdr:rowOff>68580</xdr:rowOff>
    </xdr:from>
    <xdr:to>
      <xdr:col>14</xdr:col>
      <xdr:colOff>388620</xdr:colOff>
      <xdr:row>85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330926</xdr:colOff>
      <xdr:row>88</xdr:row>
      <xdr:rowOff>6803</xdr:rowOff>
    </xdr:from>
    <xdr:to>
      <xdr:col>15</xdr:col>
      <xdr:colOff>452846</xdr:colOff>
      <xdr:row>108</xdr:row>
      <xdr:rowOff>60325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624840</xdr:colOff>
      <xdr:row>113</xdr:row>
      <xdr:rowOff>83820</xdr:rowOff>
    </xdr:from>
    <xdr:to>
      <xdr:col>12</xdr:col>
      <xdr:colOff>167640</xdr:colOff>
      <xdr:row>129</xdr:row>
      <xdr:rowOff>83820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30480</xdr:colOff>
      <xdr:row>130</xdr:row>
      <xdr:rowOff>122464</xdr:rowOff>
    </xdr:from>
    <xdr:to>
      <xdr:col>18</xdr:col>
      <xdr:colOff>53340</xdr:colOff>
      <xdr:row>150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200024</xdr:colOff>
      <xdr:row>153</xdr:row>
      <xdr:rowOff>13335</xdr:rowOff>
    </xdr:from>
    <xdr:to>
      <xdr:col>19</xdr:col>
      <xdr:colOff>488157</xdr:colOff>
      <xdr:row>169</xdr:row>
      <xdr:rowOff>19843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205740</xdr:colOff>
      <xdr:row>171</xdr:row>
      <xdr:rowOff>121920</xdr:rowOff>
    </xdr:from>
    <xdr:to>
      <xdr:col>13</xdr:col>
      <xdr:colOff>510540</xdr:colOff>
      <xdr:row>186</xdr:row>
      <xdr:rowOff>121920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381000</xdr:colOff>
      <xdr:row>189</xdr:row>
      <xdr:rowOff>38100</xdr:rowOff>
    </xdr:from>
    <xdr:to>
      <xdr:col>16</xdr:col>
      <xdr:colOff>190500</xdr:colOff>
      <xdr:row>203</xdr:row>
      <xdr:rowOff>175260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289560</xdr:colOff>
      <xdr:row>208</xdr:row>
      <xdr:rowOff>0</xdr:rowOff>
    </xdr:from>
    <xdr:to>
      <xdr:col>20</xdr:col>
      <xdr:colOff>76200</xdr:colOff>
      <xdr:row>220</xdr:row>
      <xdr:rowOff>15240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137160</xdr:colOff>
      <xdr:row>221</xdr:row>
      <xdr:rowOff>114300</xdr:rowOff>
    </xdr:from>
    <xdr:to>
      <xdr:col>19</xdr:col>
      <xdr:colOff>533400</xdr:colOff>
      <xdr:row>237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68580</xdr:colOff>
      <xdr:row>238</xdr:row>
      <xdr:rowOff>129540</xdr:rowOff>
    </xdr:from>
    <xdr:to>
      <xdr:col>19</xdr:col>
      <xdr:colOff>259080</xdr:colOff>
      <xdr:row>257</xdr:row>
      <xdr:rowOff>160020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497069</xdr:colOff>
      <xdr:row>260</xdr:row>
      <xdr:rowOff>23270</xdr:rowOff>
    </xdr:from>
    <xdr:to>
      <xdr:col>19</xdr:col>
      <xdr:colOff>254862</xdr:colOff>
      <xdr:row>275</xdr:row>
      <xdr:rowOff>23270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64633</xdr:colOff>
      <xdr:row>307</xdr:row>
      <xdr:rowOff>114301</xdr:rowOff>
    </xdr:from>
    <xdr:to>
      <xdr:col>13</xdr:col>
      <xdr:colOff>420732</xdr:colOff>
      <xdr:row>319</xdr:row>
      <xdr:rowOff>112260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457335</xdr:colOff>
      <xdr:row>326</xdr:row>
      <xdr:rowOff>952</xdr:rowOff>
    </xdr:from>
    <xdr:to>
      <xdr:col>14</xdr:col>
      <xdr:colOff>110763</xdr:colOff>
      <xdr:row>345</xdr:row>
      <xdr:rowOff>32250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465092</xdr:colOff>
      <xdr:row>347</xdr:row>
      <xdr:rowOff>60824</xdr:rowOff>
    </xdr:from>
    <xdr:to>
      <xdr:col>22</xdr:col>
      <xdr:colOff>480333</xdr:colOff>
      <xdr:row>368</xdr:row>
      <xdr:rowOff>175940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358140</xdr:colOff>
      <xdr:row>373</xdr:row>
      <xdr:rowOff>91440</xdr:rowOff>
    </xdr:from>
    <xdr:to>
      <xdr:col>24</xdr:col>
      <xdr:colOff>160020</xdr:colOff>
      <xdr:row>395</xdr:row>
      <xdr:rowOff>137160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322262</xdr:colOff>
      <xdr:row>397</xdr:row>
      <xdr:rowOff>61912</xdr:rowOff>
    </xdr:from>
    <xdr:to>
      <xdr:col>11</xdr:col>
      <xdr:colOff>461962</xdr:colOff>
      <xdr:row>411</xdr:row>
      <xdr:rowOff>182562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27781</xdr:colOff>
      <xdr:row>413</xdr:row>
      <xdr:rowOff>146844</xdr:rowOff>
    </xdr:from>
    <xdr:to>
      <xdr:col>11</xdr:col>
      <xdr:colOff>142875</xdr:colOff>
      <xdr:row>427</xdr:row>
      <xdr:rowOff>23812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1587</xdr:colOff>
      <xdr:row>428</xdr:row>
      <xdr:rowOff>38100</xdr:rowOff>
    </xdr:from>
    <xdr:to>
      <xdr:col>11</xdr:col>
      <xdr:colOff>61119</xdr:colOff>
      <xdr:row>442</xdr:row>
      <xdr:rowOff>158751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554038</xdr:colOff>
      <xdr:row>476</xdr:row>
      <xdr:rowOff>153987</xdr:rowOff>
    </xdr:from>
    <xdr:to>
      <xdr:col>13</xdr:col>
      <xdr:colOff>136525</xdr:colOff>
      <xdr:row>488</xdr:row>
      <xdr:rowOff>117474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207962</xdr:colOff>
      <xdr:row>489</xdr:row>
      <xdr:rowOff>26987</xdr:rowOff>
    </xdr:from>
    <xdr:to>
      <xdr:col>13</xdr:col>
      <xdr:colOff>512762</xdr:colOff>
      <xdr:row>503</xdr:row>
      <xdr:rowOff>147637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600075</xdr:colOff>
      <xdr:row>505</xdr:row>
      <xdr:rowOff>39687</xdr:rowOff>
    </xdr:from>
    <xdr:to>
      <xdr:col>13</xdr:col>
      <xdr:colOff>215900</xdr:colOff>
      <xdr:row>519</xdr:row>
      <xdr:rowOff>160337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142875</xdr:colOff>
      <xdr:row>523</xdr:row>
      <xdr:rowOff>87312</xdr:rowOff>
    </xdr:from>
    <xdr:to>
      <xdr:col>12</xdr:col>
      <xdr:colOff>368300</xdr:colOff>
      <xdr:row>538</xdr:row>
      <xdr:rowOff>20637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715961</xdr:colOff>
      <xdr:row>536</xdr:row>
      <xdr:rowOff>61912</xdr:rowOff>
    </xdr:from>
    <xdr:to>
      <xdr:col>12</xdr:col>
      <xdr:colOff>590549</xdr:colOff>
      <xdr:row>551</xdr:row>
      <xdr:rowOff>117475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204786</xdr:colOff>
      <xdr:row>555</xdr:row>
      <xdr:rowOff>55562</xdr:rowOff>
    </xdr:from>
    <xdr:to>
      <xdr:col>18</xdr:col>
      <xdr:colOff>374649</xdr:colOff>
      <xdr:row>572</xdr:row>
      <xdr:rowOff>76200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661986</xdr:colOff>
      <xdr:row>572</xdr:row>
      <xdr:rowOff>169861</xdr:rowOff>
    </xdr:from>
    <xdr:to>
      <xdr:col>15</xdr:col>
      <xdr:colOff>60324</xdr:colOff>
      <xdr:row>588</xdr:row>
      <xdr:rowOff>111124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255586</xdr:colOff>
      <xdr:row>590</xdr:row>
      <xdr:rowOff>49211</xdr:rowOff>
    </xdr:from>
    <xdr:to>
      <xdr:col>14</xdr:col>
      <xdr:colOff>546100</xdr:colOff>
      <xdr:row>606</xdr:row>
      <xdr:rowOff>85724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569912</xdr:colOff>
      <xdr:row>607</xdr:row>
      <xdr:rowOff>176212</xdr:rowOff>
    </xdr:from>
    <xdr:to>
      <xdr:col>13</xdr:col>
      <xdr:colOff>185737</xdr:colOff>
      <xdr:row>622</xdr:row>
      <xdr:rowOff>109537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5215</xdr:colOff>
      <xdr:row>644</xdr:row>
      <xdr:rowOff>10883</xdr:rowOff>
    </xdr:from>
    <xdr:to>
      <xdr:col>14</xdr:col>
      <xdr:colOff>271916</xdr:colOff>
      <xdr:row>659</xdr:row>
      <xdr:rowOff>18823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541337</xdr:colOff>
      <xdr:row>625</xdr:row>
      <xdr:rowOff>17462</xdr:rowOff>
    </xdr:from>
    <xdr:to>
      <xdr:col>15</xdr:col>
      <xdr:colOff>136525</xdr:colOff>
      <xdr:row>640</xdr:row>
      <xdr:rowOff>158751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217486</xdr:colOff>
      <xdr:row>663</xdr:row>
      <xdr:rowOff>138112</xdr:rowOff>
    </xdr:from>
    <xdr:to>
      <xdr:col>15</xdr:col>
      <xdr:colOff>168275</xdr:colOff>
      <xdr:row>678</xdr:row>
      <xdr:rowOff>111125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633412</xdr:colOff>
      <xdr:row>681</xdr:row>
      <xdr:rowOff>36512</xdr:rowOff>
    </xdr:from>
    <xdr:to>
      <xdr:col>13</xdr:col>
      <xdr:colOff>249237</xdr:colOff>
      <xdr:row>695</xdr:row>
      <xdr:rowOff>157162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347662</xdr:colOff>
      <xdr:row>700</xdr:row>
      <xdr:rowOff>153987</xdr:rowOff>
    </xdr:from>
    <xdr:to>
      <xdr:col>18</xdr:col>
      <xdr:colOff>536575</xdr:colOff>
      <xdr:row>723</xdr:row>
      <xdr:rowOff>25400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125412</xdr:colOff>
      <xdr:row>726</xdr:row>
      <xdr:rowOff>49211</xdr:rowOff>
    </xdr:from>
    <xdr:to>
      <xdr:col>14</xdr:col>
      <xdr:colOff>365125</xdr:colOff>
      <xdr:row>743</xdr:row>
      <xdr:rowOff>107949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16781</xdr:colOff>
      <xdr:row>747</xdr:row>
      <xdr:rowOff>80054</xdr:rowOff>
    </xdr:from>
    <xdr:to>
      <xdr:col>18</xdr:col>
      <xdr:colOff>164421</xdr:colOff>
      <xdr:row>764</xdr:row>
      <xdr:rowOff>27667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</xdr:col>
      <xdr:colOff>87310</xdr:colOff>
      <xdr:row>768</xdr:row>
      <xdr:rowOff>80962</xdr:rowOff>
    </xdr:from>
    <xdr:to>
      <xdr:col>16</xdr:col>
      <xdr:colOff>76200</xdr:colOff>
      <xdr:row>784</xdr:row>
      <xdr:rowOff>50800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614362</xdr:colOff>
      <xdr:row>788</xdr:row>
      <xdr:rowOff>52387</xdr:rowOff>
    </xdr:from>
    <xdr:to>
      <xdr:col>12</xdr:col>
      <xdr:colOff>209550</xdr:colOff>
      <xdr:row>802</xdr:row>
      <xdr:rowOff>173037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252412</xdr:colOff>
      <xdr:row>805</xdr:row>
      <xdr:rowOff>119061</xdr:rowOff>
    </xdr:from>
    <xdr:to>
      <xdr:col>14</xdr:col>
      <xdr:colOff>209550</xdr:colOff>
      <xdr:row>820</xdr:row>
      <xdr:rowOff>120649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134936</xdr:colOff>
      <xdr:row>825</xdr:row>
      <xdr:rowOff>153986</xdr:rowOff>
    </xdr:from>
    <xdr:to>
      <xdr:col>22</xdr:col>
      <xdr:colOff>339725</xdr:colOff>
      <xdr:row>841</xdr:row>
      <xdr:rowOff>107950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150812</xdr:colOff>
      <xdr:row>845</xdr:row>
      <xdr:rowOff>147638</xdr:rowOff>
    </xdr:from>
    <xdr:to>
      <xdr:col>15</xdr:col>
      <xdr:colOff>396081</xdr:colOff>
      <xdr:row>860</xdr:row>
      <xdr:rowOff>81756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595312</xdr:colOff>
      <xdr:row>862</xdr:row>
      <xdr:rowOff>74612</xdr:rowOff>
    </xdr:from>
    <xdr:to>
      <xdr:col>13</xdr:col>
      <xdr:colOff>211137</xdr:colOff>
      <xdr:row>878</xdr:row>
      <xdr:rowOff>7937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6</xdr:col>
      <xdr:colOff>14287</xdr:colOff>
      <xdr:row>880</xdr:row>
      <xdr:rowOff>1587</xdr:rowOff>
    </xdr:from>
    <xdr:to>
      <xdr:col>13</xdr:col>
      <xdr:colOff>319087</xdr:colOff>
      <xdr:row>894</xdr:row>
      <xdr:rowOff>122237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261937</xdr:colOff>
      <xdr:row>895</xdr:row>
      <xdr:rowOff>173037</xdr:rowOff>
    </xdr:from>
    <xdr:to>
      <xdr:col>13</xdr:col>
      <xdr:colOff>566737</xdr:colOff>
      <xdr:row>911</xdr:row>
      <xdr:rowOff>106362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36512</xdr:colOff>
      <xdr:row>912</xdr:row>
      <xdr:rowOff>143668</xdr:rowOff>
    </xdr:from>
    <xdr:to>
      <xdr:col>17</xdr:col>
      <xdr:colOff>69850</xdr:colOff>
      <xdr:row>927</xdr:row>
      <xdr:rowOff>69056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84137</xdr:colOff>
      <xdr:row>927</xdr:row>
      <xdr:rowOff>180181</xdr:rowOff>
    </xdr:from>
    <xdr:to>
      <xdr:col>16</xdr:col>
      <xdr:colOff>388937</xdr:colOff>
      <xdr:row>943</xdr:row>
      <xdr:rowOff>113506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406796</xdr:colOff>
      <xdr:row>275</xdr:row>
      <xdr:rowOff>146445</xdr:rowOff>
    </xdr:from>
    <xdr:to>
      <xdr:col>18</xdr:col>
      <xdr:colOff>269875</xdr:colOff>
      <xdr:row>289</xdr:row>
      <xdr:rowOff>174625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335358</xdr:colOff>
      <xdr:row>290</xdr:row>
      <xdr:rowOff>186134</xdr:rowOff>
    </xdr:from>
    <xdr:to>
      <xdr:col>15</xdr:col>
      <xdr:colOff>603250</xdr:colOff>
      <xdr:row>307</xdr:row>
      <xdr:rowOff>11906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244078</xdr:colOff>
      <xdr:row>443</xdr:row>
      <xdr:rowOff>154383</xdr:rowOff>
    </xdr:from>
    <xdr:to>
      <xdr:col>13</xdr:col>
      <xdr:colOff>537766</xdr:colOff>
      <xdr:row>458</xdr:row>
      <xdr:rowOff>99615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6</xdr:col>
      <xdr:colOff>283766</xdr:colOff>
      <xdr:row>459</xdr:row>
      <xdr:rowOff>130571</xdr:rowOff>
    </xdr:from>
    <xdr:to>
      <xdr:col>13</xdr:col>
      <xdr:colOff>577454</xdr:colOff>
      <xdr:row>474</xdr:row>
      <xdr:rowOff>75803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110557</xdr:colOff>
      <xdr:row>263</xdr:row>
      <xdr:rowOff>35039</xdr:rowOff>
    </xdr:from>
    <xdr:to>
      <xdr:col>15</xdr:col>
      <xdr:colOff>193901</xdr:colOff>
      <xdr:row>278</xdr:row>
      <xdr:rowOff>28576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2943172E-E8A7-E183-A2DC-8F98D520AEF3}"/>
            </a:ext>
          </a:extLst>
        </xdr:cNvPr>
        <xdr:cNvGrpSpPr/>
      </xdr:nvGrpSpPr>
      <xdr:grpSpPr>
        <a:xfrm>
          <a:off x="3210151" y="49108633"/>
          <a:ext cx="9040813" cy="2791506"/>
          <a:chOff x="2767352" y="48364209"/>
          <a:chExt cx="9162710" cy="2748983"/>
        </a:xfrm>
      </xdr:grpSpPr>
      <xdr:graphicFrame macro="">
        <xdr:nvGraphicFramePr>
          <xdr:cNvPr id="46" name="Chart 45">
            <a:extLst>
              <a:ext uri="{FF2B5EF4-FFF2-40B4-BE49-F238E27FC236}">
                <a16:creationId xmlns:a16="http://schemas.microsoft.com/office/drawing/2014/main" id="{01357187-5C89-7ECC-C9ED-3F3FB980CCA8}"/>
              </a:ext>
            </a:extLst>
          </xdr:cNvPr>
          <xdr:cNvGraphicFramePr/>
        </xdr:nvGraphicFramePr>
        <xdr:xfrm>
          <a:off x="2767352" y="48364209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3"/>
          </a:graphicData>
        </a:graphic>
      </xdr:graphicFrame>
      <xdr:graphicFrame macro="">
        <xdr:nvGraphicFramePr>
          <xdr:cNvPr id="56" name="Chart 55">
            <a:extLst>
              <a:ext uri="{FF2B5EF4-FFF2-40B4-BE49-F238E27FC236}">
                <a16:creationId xmlns:a16="http://schemas.microsoft.com/office/drawing/2014/main" id="{8DA923B2-D4D7-4021-967C-691C656BCD85}"/>
              </a:ext>
            </a:extLst>
          </xdr:cNvPr>
          <xdr:cNvGraphicFramePr>
            <a:graphicFrameLocks/>
          </xdr:cNvGraphicFramePr>
        </xdr:nvGraphicFramePr>
        <xdr:xfrm>
          <a:off x="7358062" y="4836999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4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90487</xdr:colOff>
      <xdr:row>4</xdr:row>
      <xdr:rowOff>176847</xdr:rowOff>
    </xdr:from>
    <xdr:to>
      <xdr:col>22</xdr:col>
      <xdr:colOff>233362</xdr:colOff>
      <xdr:row>21</xdr:row>
      <xdr:rowOff>70167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338772</xdr:colOff>
      <xdr:row>23</xdr:row>
      <xdr:rowOff>142557</xdr:rowOff>
    </xdr:from>
    <xdr:to>
      <xdr:col>20</xdr:col>
      <xdr:colOff>114935</xdr:colOff>
      <xdr:row>39</xdr:row>
      <xdr:rowOff>8255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437515</xdr:colOff>
      <xdr:row>43</xdr:row>
      <xdr:rowOff>102235</xdr:rowOff>
    </xdr:from>
    <xdr:to>
      <xdr:col>21</xdr:col>
      <xdr:colOff>275590</xdr:colOff>
      <xdr:row>57</xdr:row>
      <xdr:rowOff>178435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7</xdr:col>
      <xdr:colOff>657225</xdr:colOff>
      <xdr:row>58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409575</xdr:colOff>
      <xdr:row>5</xdr:row>
      <xdr:rowOff>38100</xdr:rowOff>
    </xdr:from>
    <xdr:to>
      <xdr:col>30</xdr:col>
      <xdr:colOff>381000</xdr:colOff>
      <xdr:row>21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131761</xdr:colOff>
      <xdr:row>60</xdr:row>
      <xdr:rowOff>65088</xdr:rowOff>
    </xdr:from>
    <xdr:to>
      <xdr:col>19</xdr:col>
      <xdr:colOff>187324</xdr:colOff>
      <xdr:row>71</xdr:row>
      <xdr:rowOff>244476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4761</xdr:colOff>
      <xdr:row>87</xdr:row>
      <xdr:rowOff>18872</xdr:rowOff>
    </xdr:from>
    <xdr:to>
      <xdr:col>19</xdr:col>
      <xdr:colOff>358774</xdr:colOff>
      <xdr:row>102</xdr:row>
      <xdr:rowOff>183796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407987</xdr:colOff>
      <xdr:row>208</xdr:row>
      <xdr:rowOff>93662</xdr:rowOff>
    </xdr:from>
    <xdr:to>
      <xdr:col>12</xdr:col>
      <xdr:colOff>455612</xdr:colOff>
      <xdr:row>223</xdr:row>
      <xdr:rowOff>14287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E37013-9046-C32E-ACDC-64CC28E4F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373944</xdr:colOff>
      <xdr:row>146</xdr:row>
      <xdr:rowOff>31574</xdr:rowOff>
    </xdr:from>
    <xdr:to>
      <xdr:col>15</xdr:col>
      <xdr:colOff>496534</xdr:colOff>
      <xdr:row>159</xdr:row>
      <xdr:rowOff>81139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04C750C-9139-65FF-F5B1-EB284AB1B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363361</xdr:colOff>
      <xdr:row>160</xdr:row>
      <xdr:rowOff>43038</xdr:rowOff>
    </xdr:from>
    <xdr:to>
      <xdr:col>12</xdr:col>
      <xdr:colOff>448028</xdr:colOff>
      <xdr:row>174</xdr:row>
      <xdr:rowOff>66322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502A032-3F81-FDE4-F476-B600DDD02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416278</xdr:colOff>
      <xdr:row>176</xdr:row>
      <xdr:rowOff>74789</xdr:rowOff>
    </xdr:from>
    <xdr:to>
      <xdr:col>11</xdr:col>
      <xdr:colOff>462139</xdr:colOff>
      <xdr:row>190</xdr:row>
      <xdr:rowOff>186267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1B5F1C0-542D-FA63-AA32-262F2FCC2A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440972</xdr:colOff>
      <xdr:row>191</xdr:row>
      <xdr:rowOff>180622</xdr:rowOff>
    </xdr:from>
    <xdr:to>
      <xdr:col>11</xdr:col>
      <xdr:colOff>486833</xdr:colOff>
      <xdr:row>206</xdr:row>
      <xdr:rowOff>105128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9371136-051B-224C-B6A1-0690A2E3B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102306</xdr:colOff>
      <xdr:row>227</xdr:row>
      <xdr:rowOff>106539</xdr:rowOff>
    </xdr:from>
    <xdr:to>
      <xdr:col>16</xdr:col>
      <xdr:colOff>303389</xdr:colOff>
      <xdr:row>242</xdr:row>
      <xdr:rowOff>16933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E64D43E-E408-09A7-F475-3D3DB0286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622652</xdr:colOff>
      <xdr:row>242</xdr:row>
      <xdr:rowOff>127706</xdr:rowOff>
    </xdr:from>
    <xdr:to>
      <xdr:col>16</xdr:col>
      <xdr:colOff>156985</xdr:colOff>
      <xdr:row>257</xdr:row>
      <xdr:rowOff>52212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122F5E6-D0CE-3B45-3DC6-8E5AA595B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615596</xdr:colOff>
      <xdr:row>260</xdr:row>
      <xdr:rowOff>14817</xdr:rowOff>
    </xdr:from>
    <xdr:to>
      <xdr:col>16</xdr:col>
      <xdr:colOff>149929</xdr:colOff>
      <xdr:row>274</xdr:row>
      <xdr:rowOff>126295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0B27437-741F-9AE9-C38C-9DB42838E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4761</xdr:colOff>
      <xdr:row>110</xdr:row>
      <xdr:rowOff>18872</xdr:rowOff>
    </xdr:from>
    <xdr:to>
      <xdr:col>19</xdr:col>
      <xdr:colOff>358774</xdr:colOff>
      <xdr:row>125</xdr:row>
      <xdr:rowOff>183796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3DE4E47-43F9-4A2A-ACDD-6978A93A9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658F-DAA2-4D79-8C13-3EBA5871F251}">
  <dimension ref="A2:K42"/>
  <sheetViews>
    <sheetView tabSelected="1" zoomScale="60" zoomScaleNormal="60" workbookViewId="0">
      <selection activeCell="Q11" sqref="Q11"/>
    </sheetView>
  </sheetViews>
  <sheetFormatPr defaultRowHeight="14.75"/>
  <cols>
    <col min="1" max="1" width="24.5" customWidth="1"/>
  </cols>
  <sheetData>
    <row r="2" spans="1:11">
      <c r="A2" s="135" t="s">
        <v>369</v>
      </c>
    </row>
    <row r="3" spans="1:11" ht="15.5" thickBot="1"/>
    <row r="4" spans="1:11" ht="16.25" thickTop="1" thickBot="1">
      <c r="A4" s="138"/>
      <c r="B4" s="183" t="s">
        <v>38</v>
      </c>
      <c r="C4" s="183"/>
      <c r="D4" s="183"/>
      <c r="E4" s="183"/>
      <c r="F4" s="183"/>
      <c r="G4" s="183" t="s">
        <v>39</v>
      </c>
      <c r="H4" s="183"/>
      <c r="I4" s="183"/>
      <c r="J4" s="183"/>
      <c r="K4" s="183"/>
    </row>
    <row r="5" spans="1:11" ht="15.5" thickBot="1">
      <c r="A5" s="139" t="s">
        <v>351</v>
      </c>
      <c r="B5" s="140" t="s">
        <v>32</v>
      </c>
      <c r="C5" s="140" t="s">
        <v>33</v>
      </c>
      <c r="D5" s="140" t="s">
        <v>34</v>
      </c>
      <c r="E5" s="140" t="s">
        <v>35</v>
      </c>
      <c r="F5" s="140" t="s">
        <v>36</v>
      </c>
      <c r="G5" s="140" t="s">
        <v>32</v>
      </c>
      <c r="H5" s="140" t="s">
        <v>33</v>
      </c>
      <c r="I5" s="140" t="s">
        <v>34</v>
      </c>
      <c r="J5" s="140" t="s">
        <v>35</v>
      </c>
      <c r="K5" s="140" t="s">
        <v>36</v>
      </c>
    </row>
    <row r="6" spans="1:11" ht="15.5" thickBot="1">
      <c r="A6" s="141" t="s">
        <v>340</v>
      </c>
      <c r="B6" s="152">
        <f>SUM(B7:B11)</f>
        <v>20668</v>
      </c>
      <c r="C6" s="153">
        <f t="shared" ref="C6:K6" si="0">SUM(C7:C11)</f>
        <v>2745.4</v>
      </c>
      <c r="D6" s="153">
        <f t="shared" si="0"/>
        <v>2658.3</v>
      </c>
      <c r="E6" s="153">
        <f t="shared" si="0"/>
        <v>2583.6999999999998</v>
      </c>
      <c r="F6" s="154">
        <f t="shared" si="0"/>
        <v>2738.3</v>
      </c>
      <c r="G6" s="153">
        <f t="shared" si="0"/>
        <v>39644.400000000001</v>
      </c>
      <c r="H6" s="153">
        <f t="shared" si="0"/>
        <v>118853.40000000001</v>
      </c>
      <c r="I6" s="153">
        <f t="shared" si="0"/>
        <v>21951.1</v>
      </c>
      <c r="J6" s="153">
        <f t="shared" si="0"/>
        <v>24710.100000000002</v>
      </c>
      <c r="K6" s="153">
        <f t="shared" si="0"/>
        <v>24227.200000000001</v>
      </c>
    </row>
    <row r="7" spans="1:11">
      <c r="A7" s="142" t="s">
        <v>21</v>
      </c>
      <c r="B7" s="145">
        <v>1700.1</v>
      </c>
      <c r="C7" s="146">
        <v>175.7</v>
      </c>
      <c r="D7" s="146">
        <v>84.2</v>
      </c>
      <c r="E7" s="146">
        <v>108.1</v>
      </c>
      <c r="F7" s="147">
        <v>417.8</v>
      </c>
      <c r="G7" s="146">
        <v>3023.3</v>
      </c>
      <c r="H7" s="146">
        <v>7022.8</v>
      </c>
      <c r="I7" s="146">
        <v>2105.5</v>
      </c>
      <c r="J7" s="146">
        <v>2181.6999999999998</v>
      </c>
      <c r="K7" s="146">
        <v>2302.6999999999998</v>
      </c>
    </row>
    <row r="8" spans="1:11">
      <c r="A8" s="142" t="s">
        <v>22</v>
      </c>
      <c r="B8" s="145">
        <v>375.6</v>
      </c>
      <c r="C8" s="146">
        <v>97.1</v>
      </c>
      <c r="D8" s="146">
        <v>97.1</v>
      </c>
      <c r="E8" s="146">
        <v>103.6</v>
      </c>
      <c r="F8" s="147">
        <v>103.6</v>
      </c>
      <c r="G8" s="146">
        <v>650.1</v>
      </c>
      <c r="H8" s="146">
        <v>650.1</v>
      </c>
      <c r="I8" s="146">
        <v>325.10000000000002</v>
      </c>
      <c r="J8" s="146">
        <v>325.10000000000002</v>
      </c>
      <c r="K8" s="146">
        <v>487.6</v>
      </c>
    </row>
    <row r="9" spans="1:11">
      <c r="A9" s="142" t="s">
        <v>23</v>
      </c>
      <c r="B9" s="145">
        <v>927.3</v>
      </c>
      <c r="C9" s="146">
        <v>863.3</v>
      </c>
      <c r="D9" s="146">
        <v>927.3</v>
      </c>
      <c r="E9" s="146">
        <v>831.4</v>
      </c>
      <c r="F9" s="147">
        <v>852.7</v>
      </c>
      <c r="G9" s="146">
        <v>166.1</v>
      </c>
      <c r="H9" s="146">
        <v>332.2</v>
      </c>
      <c r="I9" s="146">
        <v>83.1</v>
      </c>
      <c r="J9" s="146">
        <v>41.5</v>
      </c>
      <c r="K9" s="146">
        <v>83.1</v>
      </c>
    </row>
    <row r="10" spans="1:11">
      <c r="A10" s="142" t="s">
        <v>24</v>
      </c>
      <c r="B10" s="145">
        <v>301.5</v>
      </c>
      <c r="C10" s="146">
        <v>230.9</v>
      </c>
      <c r="D10" s="146">
        <v>173.2</v>
      </c>
      <c r="E10" s="146">
        <v>166.8</v>
      </c>
      <c r="F10" s="147">
        <v>147.5</v>
      </c>
      <c r="G10" s="146">
        <v>82</v>
      </c>
      <c r="H10" s="146">
        <v>175.7</v>
      </c>
      <c r="I10" s="146">
        <v>46.9</v>
      </c>
      <c r="J10" s="146">
        <v>46.9</v>
      </c>
      <c r="K10" s="146">
        <v>58.6</v>
      </c>
    </row>
    <row r="11" spans="1:11" ht="15.5" thickBot="1">
      <c r="A11" s="142" t="s">
        <v>25</v>
      </c>
      <c r="B11" s="145">
        <v>17363.5</v>
      </c>
      <c r="C11" s="146">
        <v>1378.4</v>
      </c>
      <c r="D11" s="146">
        <v>1376.5</v>
      </c>
      <c r="E11" s="146">
        <v>1373.8</v>
      </c>
      <c r="F11" s="147">
        <v>1216.7</v>
      </c>
      <c r="G11" s="146">
        <v>35722.9</v>
      </c>
      <c r="H11" s="146">
        <v>110672.6</v>
      </c>
      <c r="I11" s="146">
        <v>19390.5</v>
      </c>
      <c r="J11" s="146">
        <v>22114.9</v>
      </c>
      <c r="K11" s="146">
        <v>21295.200000000001</v>
      </c>
    </row>
    <row r="12" spans="1:11" ht="15.5" thickBot="1">
      <c r="A12" s="143" t="s">
        <v>123</v>
      </c>
      <c r="B12" s="155">
        <f>SUM(B13:B16)</f>
        <v>20668</v>
      </c>
      <c r="C12" s="156">
        <f t="shared" ref="C12:K12" si="1">SUM(C13:C16)</f>
        <v>2745.5</v>
      </c>
      <c r="D12" s="156">
        <f t="shared" si="1"/>
        <v>2658.3</v>
      </c>
      <c r="E12" s="156">
        <f t="shared" si="1"/>
        <v>2583.6999999999998</v>
      </c>
      <c r="F12" s="157">
        <f t="shared" si="1"/>
        <v>2738.4</v>
      </c>
      <c r="G12" s="156">
        <f t="shared" si="1"/>
        <v>39644.5</v>
      </c>
      <c r="H12" s="156">
        <f t="shared" si="1"/>
        <v>118853.5</v>
      </c>
      <c r="I12" s="156">
        <f t="shared" si="1"/>
        <v>21951</v>
      </c>
      <c r="J12" s="156">
        <f t="shared" si="1"/>
        <v>24710</v>
      </c>
      <c r="K12" s="156">
        <f t="shared" si="1"/>
        <v>24227.1</v>
      </c>
    </row>
    <row r="13" spans="1:11">
      <c r="A13" s="142" t="s">
        <v>42</v>
      </c>
      <c r="B13" s="145">
        <v>3217.9</v>
      </c>
      <c r="C13" s="146">
        <v>204</v>
      </c>
      <c r="D13" s="146">
        <v>307.39999999999998</v>
      </c>
      <c r="E13" s="146">
        <v>121.2</v>
      </c>
      <c r="F13" s="147">
        <v>89.1</v>
      </c>
      <c r="G13" s="146">
        <v>38065.199999999997</v>
      </c>
      <c r="H13" s="146">
        <v>108954</v>
      </c>
      <c r="I13" s="146">
        <v>21178.7</v>
      </c>
      <c r="J13" s="146">
        <v>23242.799999999999</v>
      </c>
      <c r="K13" s="146">
        <v>23470.799999999999</v>
      </c>
    </row>
    <row r="14" spans="1:11">
      <c r="A14" s="142" t="s">
        <v>43</v>
      </c>
      <c r="B14" s="145">
        <v>9535.6</v>
      </c>
      <c r="C14" s="146">
        <v>1398</v>
      </c>
      <c r="D14" s="146">
        <v>1205.9000000000001</v>
      </c>
      <c r="E14" s="146">
        <v>1155.2</v>
      </c>
      <c r="F14" s="147">
        <v>1323.8</v>
      </c>
      <c r="G14" s="146">
        <v>1579.3</v>
      </c>
      <c r="H14" s="146">
        <v>9899.5</v>
      </c>
      <c r="I14" s="146">
        <v>651.79999999999995</v>
      </c>
      <c r="J14" s="146">
        <v>1467.2</v>
      </c>
      <c r="K14" s="146">
        <v>756.3</v>
      </c>
    </row>
    <row r="15" spans="1:11">
      <c r="A15" s="142" t="s">
        <v>44</v>
      </c>
      <c r="B15" s="145">
        <v>4438.1000000000004</v>
      </c>
      <c r="C15" s="146">
        <v>866.5</v>
      </c>
      <c r="D15" s="146">
        <v>934.6</v>
      </c>
      <c r="E15" s="146">
        <v>1000.3</v>
      </c>
      <c r="F15" s="147">
        <v>987.2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</row>
    <row r="16" spans="1:11" ht="15.5" thickBot="1">
      <c r="A16" s="142" t="s">
        <v>332</v>
      </c>
      <c r="B16" s="145">
        <v>3476.4</v>
      </c>
      <c r="C16" s="146">
        <v>277</v>
      </c>
      <c r="D16" s="146">
        <v>210.4</v>
      </c>
      <c r="E16" s="146">
        <v>307</v>
      </c>
      <c r="F16" s="147">
        <v>338.3</v>
      </c>
      <c r="G16" s="146">
        <v>0</v>
      </c>
      <c r="H16" s="146">
        <v>0</v>
      </c>
      <c r="I16" s="146">
        <v>120.5</v>
      </c>
      <c r="J16" s="146">
        <v>0</v>
      </c>
      <c r="K16" s="146">
        <v>0</v>
      </c>
    </row>
    <row r="17" spans="1:11" ht="15.5" thickBot="1">
      <c r="A17" s="141" t="s">
        <v>352</v>
      </c>
      <c r="B17" s="155">
        <f>SUM(B18:B34)</f>
        <v>20667.959999999995</v>
      </c>
      <c r="C17" s="156">
        <f t="shared" ref="C17:K17" si="2">SUM(C18:C34)</f>
        <v>2745.57</v>
      </c>
      <c r="D17" s="156">
        <f t="shared" si="2"/>
        <v>2658.38</v>
      </c>
      <c r="E17" s="156">
        <f t="shared" si="2"/>
        <v>2583.69</v>
      </c>
      <c r="F17" s="157">
        <f t="shared" si="2"/>
        <v>2738.37</v>
      </c>
      <c r="G17" s="156">
        <f t="shared" si="2"/>
        <v>39644.399999999987</v>
      </c>
      <c r="H17" s="156">
        <f t="shared" si="2"/>
        <v>118853.4</v>
      </c>
      <c r="I17" s="156">
        <f t="shared" si="2"/>
        <v>21951.199999999997</v>
      </c>
      <c r="J17" s="156">
        <f t="shared" si="2"/>
        <v>24710.2</v>
      </c>
      <c r="K17" s="156">
        <f t="shared" si="2"/>
        <v>24227.199999999997</v>
      </c>
    </row>
    <row r="18" spans="1:11">
      <c r="A18" s="142" t="s">
        <v>333</v>
      </c>
      <c r="B18" s="145">
        <v>68.73</v>
      </c>
      <c r="C18" s="146">
        <v>22.91</v>
      </c>
      <c r="D18" s="146">
        <v>0</v>
      </c>
      <c r="E18" s="146">
        <v>34.36</v>
      </c>
      <c r="F18" s="147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121</v>
      </c>
    </row>
    <row r="19" spans="1:11">
      <c r="A19" s="142" t="s">
        <v>51</v>
      </c>
      <c r="B19" s="145">
        <v>1263.2</v>
      </c>
      <c r="C19" s="146">
        <v>152.81</v>
      </c>
      <c r="D19" s="146">
        <v>81.5</v>
      </c>
      <c r="E19" s="146">
        <v>71.31</v>
      </c>
      <c r="F19" s="147">
        <v>173.18</v>
      </c>
      <c r="G19" s="146">
        <v>3012.8</v>
      </c>
      <c r="H19" s="146">
        <v>6748.6</v>
      </c>
      <c r="I19" s="146">
        <v>1928.2</v>
      </c>
      <c r="J19" s="146">
        <v>2048.6999999999998</v>
      </c>
      <c r="K19" s="146">
        <v>2048.6999999999998</v>
      </c>
    </row>
    <row r="20" spans="1:11">
      <c r="A20" s="142" t="s">
        <v>353</v>
      </c>
      <c r="B20" s="145">
        <v>13.57</v>
      </c>
      <c r="C20" s="146">
        <v>0</v>
      </c>
      <c r="D20" s="146">
        <v>2.71</v>
      </c>
      <c r="E20" s="146">
        <v>0</v>
      </c>
      <c r="F20" s="147">
        <v>2.71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</row>
    <row r="21" spans="1:11">
      <c r="A21" s="142" t="s">
        <v>354</v>
      </c>
      <c r="B21" s="145">
        <v>239.5</v>
      </c>
      <c r="C21" s="146">
        <v>0</v>
      </c>
      <c r="D21" s="146">
        <v>0</v>
      </c>
      <c r="E21" s="146">
        <v>0</v>
      </c>
      <c r="F21" s="147">
        <v>239.5</v>
      </c>
      <c r="G21" s="146">
        <v>0</v>
      </c>
      <c r="H21" s="146">
        <v>221.7</v>
      </c>
      <c r="I21" s="146">
        <v>177.3</v>
      </c>
      <c r="J21" s="146">
        <v>133</v>
      </c>
      <c r="K21" s="146">
        <v>133</v>
      </c>
    </row>
    <row r="22" spans="1:11">
      <c r="A22" s="142" t="s">
        <v>53</v>
      </c>
      <c r="B22" s="145">
        <v>115.1</v>
      </c>
      <c r="C22" s="146">
        <v>0</v>
      </c>
      <c r="D22" s="146">
        <v>0</v>
      </c>
      <c r="E22" s="146">
        <v>2.4500000000000002</v>
      </c>
      <c r="F22" s="147">
        <v>2.4500000000000002</v>
      </c>
      <c r="G22" s="146">
        <v>10.5</v>
      </c>
      <c r="H22" s="146">
        <v>52.5</v>
      </c>
      <c r="I22" s="146">
        <v>0</v>
      </c>
      <c r="J22" s="146">
        <v>0</v>
      </c>
      <c r="K22" s="146">
        <v>0</v>
      </c>
    </row>
    <row r="23" spans="1:11">
      <c r="A23" s="142" t="s">
        <v>355</v>
      </c>
      <c r="B23" s="145">
        <v>12297.81</v>
      </c>
      <c r="C23" s="146">
        <v>490.76</v>
      </c>
      <c r="D23" s="146">
        <v>635.1</v>
      </c>
      <c r="E23" s="146">
        <v>750.57</v>
      </c>
      <c r="F23" s="147">
        <v>490.76</v>
      </c>
      <c r="G23" s="146">
        <v>17062.8</v>
      </c>
      <c r="H23" s="146">
        <v>79490.899999999994</v>
      </c>
      <c r="I23" s="146">
        <v>7583.5</v>
      </c>
      <c r="J23" s="146">
        <v>14896.1</v>
      </c>
      <c r="K23" s="146">
        <v>8666.7999999999993</v>
      </c>
    </row>
    <row r="24" spans="1:11">
      <c r="A24" s="142" t="s">
        <v>356</v>
      </c>
      <c r="B24" s="145">
        <v>312.32</v>
      </c>
      <c r="C24" s="146">
        <v>0</v>
      </c>
      <c r="D24" s="146">
        <v>5.68</v>
      </c>
      <c r="E24" s="146">
        <v>0</v>
      </c>
      <c r="F24" s="147">
        <v>0</v>
      </c>
      <c r="G24" s="146">
        <v>71.3</v>
      </c>
      <c r="H24" s="146">
        <v>142.69999999999999</v>
      </c>
      <c r="I24" s="146">
        <v>0</v>
      </c>
      <c r="J24" s="146">
        <v>0</v>
      </c>
      <c r="K24" s="146">
        <v>0</v>
      </c>
    </row>
    <row r="25" spans="1:11">
      <c r="A25" s="142" t="s">
        <v>357</v>
      </c>
      <c r="B25" s="145">
        <v>2549.4299999999998</v>
      </c>
      <c r="C25" s="146">
        <v>611.86</v>
      </c>
      <c r="D25" s="146">
        <v>407.91</v>
      </c>
      <c r="E25" s="146">
        <v>611.86</v>
      </c>
      <c r="F25" s="147">
        <v>305.93</v>
      </c>
      <c r="G25" s="146">
        <v>14040</v>
      </c>
      <c r="H25" s="146">
        <v>17928</v>
      </c>
      <c r="I25" s="146">
        <v>9720</v>
      </c>
      <c r="J25" s="146">
        <v>4752</v>
      </c>
      <c r="K25" s="146">
        <v>10368</v>
      </c>
    </row>
    <row r="26" spans="1:11">
      <c r="A26" s="142" t="s">
        <v>358</v>
      </c>
      <c r="B26" s="145">
        <v>382</v>
      </c>
      <c r="C26" s="146">
        <v>0</v>
      </c>
      <c r="D26" s="146">
        <v>0</v>
      </c>
      <c r="E26" s="146">
        <v>0</v>
      </c>
      <c r="F26" s="147">
        <v>0</v>
      </c>
      <c r="G26" s="146">
        <v>496.5</v>
      </c>
      <c r="H26" s="146">
        <v>993</v>
      </c>
      <c r="I26" s="146">
        <v>248.3</v>
      </c>
      <c r="J26" s="146">
        <v>0</v>
      </c>
      <c r="K26" s="146">
        <v>248.3</v>
      </c>
    </row>
    <row r="27" spans="1:11">
      <c r="A27" s="142" t="s">
        <v>359</v>
      </c>
      <c r="B27" s="145">
        <v>375.55</v>
      </c>
      <c r="C27" s="146">
        <v>97.12</v>
      </c>
      <c r="D27" s="146">
        <v>97.12</v>
      </c>
      <c r="E27" s="146">
        <v>103.6</v>
      </c>
      <c r="F27" s="147">
        <v>103.6</v>
      </c>
      <c r="G27" s="146">
        <v>650.1</v>
      </c>
      <c r="H27" s="146">
        <v>650.1</v>
      </c>
      <c r="I27" s="146">
        <v>325.10000000000002</v>
      </c>
      <c r="J27" s="146">
        <v>325.10000000000002</v>
      </c>
      <c r="K27" s="146">
        <v>487.6</v>
      </c>
    </row>
    <row r="28" spans="1:11">
      <c r="A28" s="142" t="s">
        <v>360</v>
      </c>
      <c r="B28" s="145">
        <v>62.62</v>
      </c>
      <c r="C28" s="146">
        <v>0</v>
      </c>
      <c r="D28" s="146">
        <v>0</v>
      </c>
      <c r="E28" s="146">
        <v>11.38</v>
      </c>
      <c r="F28" s="147">
        <v>0</v>
      </c>
      <c r="G28" s="146">
        <v>26.5</v>
      </c>
      <c r="H28" s="146">
        <v>26.5</v>
      </c>
      <c r="I28" s="146">
        <v>0</v>
      </c>
      <c r="J28" s="146">
        <v>0</v>
      </c>
      <c r="K28" s="146">
        <v>0</v>
      </c>
    </row>
    <row r="29" spans="1:11">
      <c r="A29" s="142" t="s">
        <v>361</v>
      </c>
      <c r="B29" s="145">
        <v>503.03</v>
      </c>
      <c r="C29" s="146">
        <v>17.97</v>
      </c>
      <c r="D29" s="146">
        <v>0</v>
      </c>
      <c r="E29" s="146">
        <v>0</v>
      </c>
      <c r="F29" s="147">
        <v>0</v>
      </c>
      <c r="G29" s="146">
        <v>78.2</v>
      </c>
      <c r="H29" s="146">
        <v>1094.5999999999999</v>
      </c>
      <c r="I29" s="146">
        <v>0</v>
      </c>
      <c r="J29" s="146">
        <v>78.2</v>
      </c>
      <c r="K29" s="146">
        <v>0</v>
      </c>
    </row>
    <row r="30" spans="1:11">
      <c r="A30" s="142" t="s">
        <v>362</v>
      </c>
      <c r="B30" s="145">
        <v>411.29</v>
      </c>
      <c r="C30" s="146">
        <v>12.85</v>
      </c>
      <c r="D30" s="146">
        <v>12.85</v>
      </c>
      <c r="E30" s="146">
        <v>0</v>
      </c>
      <c r="F30" s="147">
        <v>0</v>
      </c>
      <c r="G30" s="146">
        <v>239.5</v>
      </c>
      <c r="H30" s="146">
        <v>329.4</v>
      </c>
      <c r="I30" s="146">
        <v>179.6</v>
      </c>
      <c r="J30" s="146">
        <v>119.8</v>
      </c>
      <c r="K30" s="146">
        <v>149.69999999999999</v>
      </c>
    </row>
    <row r="31" spans="1:11">
      <c r="A31" s="142" t="s">
        <v>23</v>
      </c>
      <c r="B31" s="145">
        <v>927.3</v>
      </c>
      <c r="C31" s="146">
        <v>863.35</v>
      </c>
      <c r="D31" s="146">
        <v>927.3</v>
      </c>
      <c r="E31" s="146">
        <v>831.37</v>
      </c>
      <c r="F31" s="147">
        <v>852.69</v>
      </c>
      <c r="G31" s="146">
        <v>166.1</v>
      </c>
      <c r="H31" s="146">
        <v>332.2</v>
      </c>
      <c r="I31" s="146">
        <v>83.1</v>
      </c>
      <c r="J31" s="146">
        <v>41.5</v>
      </c>
      <c r="K31" s="146">
        <v>83.1</v>
      </c>
    </row>
    <row r="32" spans="1:11">
      <c r="A32" s="142" t="s">
        <v>363</v>
      </c>
      <c r="B32" s="145">
        <v>301.51</v>
      </c>
      <c r="C32" s="146">
        <v>230.94</v>
      </c>
      <c r="D32" s="146">
        <v>173.21</v>
      </c>
      <c r="E32" s="146">
        <v>166.79</v>
      </c>
      <c r="F32" s="147">
        <v>147.55000000000001</v>
      </c>
      <c r="G32" s="146">
        <v>82</v>
      </c>
      <c r="H32" s="146">
        <v>175.7</v>
      </c>
      <c r="I32" s="146">
        <v>46.9</v>
      </c>
      <c r="J32" s="146">
        <v>46.9</v>
      </c>
      <c r="K32" s="146">
        <v>58.6</v>
      </c>
    </row>
    <row r="33" spans="1:11">
      <c r="A33" s="142" t="s">
        <v>364</v>
      </c>
      <c r="B33" s="145">
        <v>75</v>
      </c>
      <c r="C33" s="146">
        <v>0</v>
      </c>
      <c r="D33" s="146">
        <v>0</v>
      </c>
      <c r="E33" s="146">
        <v>0</v>
      </c>
      <c r="F33" s="147">
        <v>0</v>
      </c>
      <c r="G33" s="146">
        <v>50.2</v>
      </c>
      <c r="H33" s="146">
        <v>100.4</v>
      </c>
      <c r="I33" s="146">
        <v>33.5</v>
      </c>
      <c r="J33" s="146">
        <v>33.5</v>
      </c>
      <c r="K33" s="146">
        <v>33.5</v>
      </c>
    </row>
    <row r="34" spans="1:11" ht="15.5" thickBot="1">
      <c r="A34" s="142" t="s">
        <v>64</v>
      </c>
      <c r="B34" s="145">
        <v>770</v>
      </c>
      <c r="C34" s="146">
        <v>245</v>
      </c>
      <c r="D34" s="146">
        <v>315</v>
      </c>
      <c r="E34" s="146">
        <v>0</v>
      </c>
      <c r="F34" s="147">
        <v>420</v>
      </c>
      <c r="G34" s="146">
        <v>3657.9</v>
      </c>
      <c r="H34" s="146">
        <v>10567.1</v>
      </c>
      <c r="I34" s="146">
        <v>1625.7</v>
      </c>
      <c r="J34" s="146">
        <v>2235.4</v>
      </c>
      <c r="K34" s="146">
        <v>1828.9</v>
      </c>
    </row>
    <row r="35" spans="1:11" ht="15.5" thickBot="1">
      <c r="A35" s="141" t="s">
        <v>365</v>
      </c>
      <c r="B35" s="155">
        <f>SUM(B36:B41)</f>
        <v>20668</v>
      </c>
      <c r="C35" s="156">
        <f t="shared" ref="C35:K35" si="3">SUM(C36:C41)</f>
        <v>2745.5</v>
      </c>
      <c r="D35" s="156">
        <f t="shared" si="3"/>
        <v>2658.3999999999996</v>
      </c>
      <c r="E35" s="156">
        <f t="shared" si="3"/>
        <v>2583.8000000000002</v>
      </c>
      <c r="F35" s="157">
        <f t="shared" si="3"/>
        <v>2738.4</v>
      </c>
      <c r="G35" s="156">
        <f t="shared" si="3"/>
        <v>39644.5</v>
      </c>
      <c r="H35" s="156">
        <f t="shared" si="3"/>
        <v>118853.40000000001</v>
      </c>
      <c r="I35" s="156">
        <f t="shared" si="3"/>
        <v>21951.1</v>
      </c>
      <c r="J35" s="156">
        <f t="shared" si="3"/>
        <v>24709.899999999998</v>
      </c>
      <c r="K35" s="156">
        <f t="shared" si="3"/>
        <v>24226.899999999998</v>
      </c>
    </row>
    <row r="36" spans="1:11">
      <c r="A36" s="142" t="s">
        <v>89</v>
      </c>
      <c r="B36" s="145">
        <v>1758.4</v>
      </c>
      <c r="C36" s="146">
        <v>343.7</v>
      </c>
      <c r="D36" s="146">
        <v>171.9</v>
      </c>
      <c r="E36" s="146">
        <v>120.6</v>
      </c>
      <c r="F36" s="147">
        <v>308.5</v>
      </c>
      <c r="G36" s="146">
        <v>21961.3</v>
      </c>
      <c r="H36" s="146">
        <v>57368.7</v>
      </c>
      <c r="I36" s="146">
        <v>8062.2</v>
      </c>
      <c r="J36" s="146">
        <v>9862.6</v>
      </c>
      <c r="K36" s="146">
        <v>12431.5</v>
      </c>
    </row>
    <row r="37" spans="1:11">
      <c r="A37" s="142" t="s">
        <v>88</v>
      </c>
      <c r="B37" s="145">
        <v>5082.1000000000004</v>
      </c>
      <c r="C37" s="146">
        <v>183.6</v>
      </c>
      <c r="D37" s="146">
        <v>524.4</v>
      </c>
      <c r="E37" s="146">
        <v>377.6</v>
      </c>
      <c r="F37" s="147">
        <v>587.29999999999995</v>
      </c>
      <c r="G37" s="146">
        <v>11820</v>
      </c>
      <c r="H37" s="146">
        <v>36205.9</v>
      </c>
      <c r="I37" s="146">
        <v>5996.4</v>
      </c>
      <c r="J37" s="146">
        <v>7579.9</v>
      </c>
      <c r="K37" s="146">
        <v>8066.4</v>
      </c>
    </row>
    <row r="38" spans="1:11">
      <c r="A38" s="142" t="s">
        <v>87</v>
      </c>
      <c r="B38" s="145">
        <v>5492.9</v>
      </c>
      <c r="C38" s="146">
        <v>442.5</v>
      </c>
      <c r="D38" s="146">
        <v>291.5</v>
      </c>
      <c r="E38" s="146">
        <v>538.79999999999995</v>
      </c>
      <c r="F38" s="147">
        <v>374.2</v>
      </c>
      <c r="G38" s="146">
        <v>1872.5</v>
      </c>
      <c r="H38" s="146">
        <v>9049.7999999999993</v>
      </c>
      <c r="I38" s="146">
        <v>2729.7</v>
      </c>
      <c r="J38" s="146">
        <v>3075.2</v>
      </c>
      <c r="K38" s="146">
        <v>2063.3000000000002</v>
      </c>
    </row>
    <row r="39" spans="1:11">
      <c r="A39" s="142" t="s">
        <v>86</v>
      </c>
      <c r="B39" s="145">
        <v>3464.4</v>
      </c>
      <c r="C39" s="146">
        <v>352.3</v>
      </c>
      <c r="D39" s="146">
        <v>174</v>
      </c>
      <c r="E39" s="146">
        <v>362.3</v>
      </c>
      <c r="F39" s="147">
        <v>473.7</v>
      </c>
      <c r="G39" s="146">
        <v>1296.9000000000001</v>
      </c>
      <c r="H39" s="146">
        <v>4345.3</v>
      </c>
      <c r="I39" s="146">
        <v>647.29999999999995</v>
      </c>
      <c r="J39" s="146">
        <v>1521.5</v>
      </c>
      <c r="K39" s="146">
        <v>438.1</v>
      </c>
    </row>
    <row r="40" spans="1:11">
      <c r="A40" s="142" t="s">
        <v>85</v>
      </c>
      <c r="B40" s="145">
        <v>1079.5</v>
      </c>
      <c r="C40" s="146">
        <v>119.6</v>
      </c>
      <c r="D40" s="146">
        <v>94.1</v>
      </c>
      <c r="E40" s="146">
        <v>247.9</v>
      </c>
      <c r="F40" s="147">
        <v>98.8</v>
      </c>
      <c r="G40" s="146">
        <v>757.7</v>
      </c>
      <c r="H40" s="146">
        <v>2856.7</v>
      </c>
      <c r="I40" s="146">
        <v>567.4</v>
      </c>
      <c r="J40" s="146">
        <v>554.6</v>
      </c>
      <c r="K40" s="146">
        <v>654.1</v>
      </c>
    </row>
    <row r="41" spans="1:11" ht="15.5" thickBot="1">
      <c r="A41" s="144" t="s">
        <v>84</v>
      </c>
      <c r="B41" s="149">
        <v>3790.7</v>
      </c>
      <c r="C41" s="150">
        <v>1303.8</v>
      </c>
      <c r="D41" s="150">
        <v>1402.5</v>
      </c>
      <c r="E41" s="150">
        <v>936.6</v>
      </c>
      <c r="F41" s="151">
        <v>895.9</v>
      </c>
      <c r="G41" s="150">
        <v>1936.1</v>
      </c>
      <c r="H41" s="150">
        <v>9027</v>
      </c>
      <c r="I41" s="150">
        <v>3948.1</v>
      </c>
      <c r="J41" s="150">
        <v>2116.1</v>
      </c>
      <c r="K41" s="150">
        <v>573.5</v>
      </c>
    </row>
    <row r="42" spans="1:11" ht="15.5" thickTop="1"/>
  </sheetData>
  <mergeCells count="2">
    <mergeCell ref="B4:F4"/>
    <mergeCell ref="G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566A-2D7A-4225-A79B-7645B3E02A77}">
  <dimension ref="A2:S43"/>
  <sheetViews>
    <sheetView zoomScale="50" zoomScaleNormal="50" workbookViewId="0">
      <selection activeCell="J27" sqref="J27"/>
    </sheetView>
  </sheetViews>
  <sheetFormatPr defaultColWidth="9.08984375" defaultRowHeight="14.75"/>
  <cols>
    <col min="1" max="1" width="28.7265625" style="66" customWidth="1"/>
    <col min="2" max="10" width="8.81640625" style="67" bestFit="1" customWidth="1"/>
    <col min="11" max="11" width="7.7265625" style="66" bestFit="1" customWidth="1"/>
    <col min="12" max="12" width="7.7265625" style="66" customWidth="1"/>
    <col min="13" max="19" width="5.90625" style="66" bestFit="1" customWidth="1"/>
    <col min="20" max="16384" width="9.08984375" style="66"/>
  </cols>
  <sheetData>
    <row r="2" spans="1:19" ht="21">
      <c r="A2" s="68" t="s">
        <v>0</v>
      </c>
    </row>
    <row r="3" spans="1:19">
      <c r="A3" s="65"/>
    </row>
    <row r="4" spans="1:19">
      <c r="A4" s="65" t="s">
        <v>1</v>
      </c>
    </row>
    <row r="5" spans="1:19">
      <c r="A5" s="65"/>
    </row>
    <row r="6" spans="1:19">
      <c r="A6" s="1" t="s">
        <v>2</v>
      </c>
      <c r="B6" s="5"/>
      <c r="C6" s="5"/>
      <c r="D6" s="5"/>
      <c r="E6" s="5"/>
      <c r="F6" s="5"/>
      <c r="G6" s="5"/>
      <c r="H6" s="5"/>
      <c r="I6" s="5"/>
      <c r="J6" s="85"/>
    </row>
    <row r="7" spans="1:19" ht="5.65" customHeight="1" thickBot="1">
      <c r="A7"/>
      <c r="B7" s="5"/>
      <c r="C7" s="5"/>
      <c r="D7" s="5"/>
      <c r="E7" s="5"/>
      <c r="F7" s="5"/>
      <c r="G7" s="5"/>
      <c r="H7" s="5"/>
      <c r="I7" s="5"/>
      <c r="J7" s="5"/>
    </row>
    <row r="8" spans="1:19" ht="15.5" thickTop="1">
      <c r="A8" s="69"/>
      <c r="B8" s="70" t="s">
        <v>3</v>
      </c>
      <c r="C8" s="70" t="s">
        <v>4</v>
      </c>
      <c r="D8" s="70" t="s">
        <v>5</v>
      </c>
      <c r="E8" s="70" t="s">
        <v>6</v>
      </c>
      <c r="F8" s="70" t="s">
        <v>7</v>
      </c>
      <c r="G8" s="70" t="s">
        <v>8</v>
      </c>
      <c r="H8" s="70" t="s">
        <v>9</v>
      </c>
      <c r="I8" s="70" t="s">
        <v>10</v>
      </c>
      <c r="J8" s="70" t="s">
        <v>11</v>
      </c>
      <c r="K8" s="86" t="s">
        <v>12</v>
      </c>
      <c r="L8" s="178"/>
    </row>
    <row r="9" spans="1:19">
      <c r="A9" t="s">
        <v>13</v>
      </c>
      <c r="B9" s="71">
        <v>3829.5</v>
      </c>
      <c r="C9" s="71">
        <v>4931.3999999999996</v>
      </c>
      <c r="D9" s="71">
        <v>5851.5</v>
      </c>
      <c r="E9" s="71">
        <v>5819</v>
      </c>
      <c r="F9" s="71">
        <v>6229</v>
      </c>
      <c r="G9" s="72">
        <v>6808</v>
      </c>
      <c r="H9" s="72">
        <v>7282.4</v>
      </c>
      <c r="I9" s="71">
        <v>8974.2999999999993</v>
      </c>
      <c r="J9" s="87">
        <v>9594.2999999999993</v>
      </c>
      <c r="K9" s="88">
        <v>13973.3</v>
      </c>
      <c r="L9" s="88"/>
    </row>
    <row r="10" spans="1:19" ht="15.5" thickBot="1">
      <c r="A10" s="4" t="s">
        <v>14</v>
      </c>
      <c r="B10" s="73">
        <v>3695.6</v>
      </c>
      <c r="C10" s="73">
        <v>4874.2</v>
      </c>
      <c r="D10" s="73">
        <v>5914.1</v>
      </c>
      <c r="E10" s="73">
        <v>5694</v>
      </c>
      <c r="F10" s="73">
        <v>6108</v>
      </c>
      <c r="G10" s="74">
        <v>6883.67</v>
      </c>
      <c r="H10" s="74">
        <v>7295.31</v>
      </c>
      <c r="I10" s="73">
        <v>8552.9599999999991</v>
      </c>
      <c r="J10" s="73">
        <v>9857.5</v>
      </c>
      <c r="K10" s="78">
        <v>15109.48</v>
      </c>
      <c r="L10" s="77"/>
    </row>
    <row r="11" spans="1:19" ht="15.5" thickTop="1">
      <c r="A11"/>
      <c r="B11" s="62"/>
      <c r="C11" s="62"/>
      <c r="D11" s="62"/>
      <c r="E11" s="62"/>
      <c r="F11" s="62"/>
      <c r="G11" s="62"/>
      <c r="H11" s="62"/>
      <c r="I11" s="62"/>
      <c r="J11" s="5"/>
    </row>
    <row r="12" spans="1:19">
      <c r="A12" s="1" t="s">
        <v>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9" ht="7.9" customHeight="1" thickBot="1">
      <c r="A13"/>
      <c r="B13" s="5"/>
      <c r="C13" s="5"/>
      <c r="D13" s="5"/>
      <c r="E13" s="5"/>
      <c r="F13" s="5"/>
      <c r="G13" s="5"/>
      <c r="H13" s="5"/>
      <c r="I13" s="5"/>
      <c r="J13" s="5"/>
    </row>
    <row r="14" spans="1:19" ht="15.5" thickTop="1">
      <c r="A14" s="69"/>
      <c r="B14" s="70" t="s">
        <v>3</v>
      </c>
      <c r="C14" s="70" t="s">
        <v>4</v>
      </c>
      <c r="D14" s="70" t="s">
        <v>5</v>
      </c>
      <c r="E14" s="70" t="s">
        <v>6</v>
      </c>
      <c r="F14" s="70" t="s">
        <v>7</v>
      </c>
      <c r="G14" s="70" t="s">
        <v>8</v>
      </c>
      <c r="H14" s="70" t="s">
        <v>9</v>
      </c>
      <c r="I14" s="70" t="s">
        <v>10</v>
      </c>
      <c r="J14" s="70" t="s">
        <v>11</v>
      </c>
      <c r="K14" s="86" t="s">
        <v>12</v>
      </c>
      <c r="L14" s="86"/>
      <c r="M14" s="70" t="s">
        <v>6</v>
      </c>
      <c r="N14" s="70" t="s">
        <v>7</v>
      </c>
      <c r="O14" s="70" t="s">
        <v>8</v>
      </c>
      <c r="P14" s="70" t="s">
        <v>9</v>
      </c>
      <c r="Q14" s="70" t="s">
        <v>10</v>
      </c>
      <c r="R14" s="70" t="s">
        <v>11</v>
      </c>
      <c r="S14" s="70" t="s">
        <v>12</v>
      </c>
    </row>
    <row r="15" spans="1:19">
      <c r="A15" t="s">
        <v>16</v>
      </c>
      <c r="B15" s="71">
        <v>9251</v>
      </c>
      <c r="C15" s="71">
        <v>10172</v>
      </c>
      <c r="D15" s="71">
        <v>12172</v>
      </c>
      <c r="E15" s="71">
        <v>13244</v>
      </c>
      <c r="F15" s="71">
        <v>15821</v>
      </c>
      <c r="G15" s="62">
        <v>15963.1895255207</v>
      </c>
      <c r="H15" s="71">
        <v>15953</v>
      </c>
      <c r="I15" s="71">
        <v>17638</v>
      </c>
      <c r="J15" s="71">
        <v>19679</v>
      </c>
      <c r="K15" s="30">
        <v>31394</v>
      </c>
      <c r="L15" s="30"/>
      <c r="M15" s="89">
        <f t="shared" ref="M15:S16" si="0">E15/SUM(E$15:E$16)</f>
        <v>8.9209214603260131E-2</v>
      </c>
      <c r="N15" s="89">
        <f t="shared" si="0"/>
        <v>8.4312565615224336E-2</v>
      </c>
      <c r="O15" s="89">
        <f t="shared" si="0"/>
        <v>7.4746949770143248E-2</v>
      </c>
      <c r="P15" s="89">
        <f t="shared" si="0"/>
        <v>7.2643073112090631E-2</v>
      </c>
      <c r="Q15" s="89">
        <f t="shared" si="0"/>
        <v>7.8936297807971498E-2</v>
      </c>
      <c r="R15" s="89">
        <f t="shared" si="0"/>
        <v>8.0227158762449499E-2</v>
      </c>
      <c r="S15" s="89">
        <f t="shared" si="0"/>
        <v>0.12038499884960503</v>
      </c>
    </row>
    <row r="16" spans="1:19" ht="15.5" thickBot="1">
      <c r="A16" s="4" t="s">
        <v>17</v>
      </c>
      <c r="B16" s="73">
        <v>137251</v>
      </c>
      <c r="C16" s="73">
        <v>141543</v>
      </c>
      <c r="D16" s="73">
        <v>163471</v>
      </c>
      <c r="E16" s="73">
        <v>135216</v>
      </c>
      <c r="F16" s="73">
        <v>171826</v>
      </c>
      <c r="G16" s="73">
        <v>197599.9</v>
      </c>
      <c r="H16" s="73">
        <v>203655</v>
      </c>
      <c r="I16" s="73">
        <v>205808</v>
      </c>
      <c r="J16" s="73">
        <v>225612</v>
      </c>
      <c r="K16" s="90">
        <v>229386</v>
      </c>
      <c r="L16" s="7"/>
      <c r="M16" s="89">
        <f t="shared" si="0"/>
        <v>0.91079078539673985</v>
      </c>
      <c r="N16" s="89">
        <f t="shared" si="0"/>
        <v>0.91568743438477562</v>
      </c>
      <c r="O16" s="89">
        <f t="shared" si="0"/>
        <v>0.92525305022985682</v>
      </c>
      <c r="P16" s="89">
        <f t="shared" si="0"/>
        <v>0.92735692688790938</v>
      </c>
      <c r="Q16" s="89">
        <f t="shared" si="0"/>
        <v>0.92106370219202849</v>
      </c>
      <c r="R16" s="89">
        <f t="shared" si="0"/>
        <v>0.91977284123755054</v>
      </c>
      <c r="S16" s="89">
        <f t="shared" si="0"/>
        <v>0.87961500115039493</v>
      </c>
    </row>
    <row r="17" spans="1:19" ht="15.5" thickTop="1">
      <c r="A17"/>
      <c r="B17" s="71"/>
      <c r="C17" s="71"/>
      <c r="D17" s="71"/>
      <c r="E17" s="71"/>
      <c r="F17" s="71"/>
      <c r="G17" s="71"/>
      <c r="H17" s="71"/>
      <c r="I17" s="71"/>
      <c r="J17" s="71"/>
      <c r="S17" s="89">
        <f>K15/H15-1</f>
        <v>0.96790572306149314</v>
      </c>
    </row>
    <row r="18" spans="1:19">
      <c r="A18" s="1" t="s">
        <v>18</v>
      </c>
      <c r="B18" s="71"/>
      <c r="C18" s="71"/>
      <c r="D18" s="71"/>
      <c r="E18" s="71"/>
      <c r="F18" s="71"/>
      <c r="G18" s="71"/>
      <c r="H18" s="71"/>
      <c r="I18" s="71"/>
      <c r="J18" s="5"/>
      <c r="S18" s="89">
        <f>K16/H16-1</f>
        <v>0.12634602636812264</v>
      </c>
    </row>
    <row r="19" spans="1:19" ht="8.65" customHeight="1" thickBot="1">
      <c r="A19"/>
      <c r="B19" s="71"/>
      <c r="C19" s="71"/>
      <c r="D19" s="71"/>
      <c r="E19" s="71"/>
      <c r="F19" s="71"/>
      <c r="G19" s="71"/>
      <c r="H19" s="71"/>
      <c r="I19" s="71"/>
      <c r="J19" s="5"/>
    </row>
    <row r="20" spans="1:19" ht="15.5" thickTop="1">
      <c r="A20" s="69"/>
      <c r="B20" s="70" t="s">
        <v>3</v>
      </c>
      <c r="C20" s="70" t="s">
        <v>4</v>
      </c>
      <c r="D20" s="70" t="s">
        <v>5</v>
      </c>
      <c r="E20" s="70" t="s">
        <v>6</v>
      </c>
      <c r="F20" s="70" t="s">
        <v>7</v>
      </c>
      <c r="G20" s="70" t="s">
        <v>8</v>
      </c>
      <c r="H20" s="70" t="s">
        <v>9</v>
      </c>
      <c r="I20" s="70" t="s">
        <v>10</v>
      </c>
      <c r="J20" s="70" t="s">
        <v>11</v>
      </c>
      <c r="K20" s="86" t="s">
        <v>12</v>
      </c>
      <c r="L20" s="178"/>
    </row>
    <row r="21" spans="1:19">
      <c r="A21" t="s">
        <v>16</v>
      </c>
      <c r="B21" s="71">
        <v>175244</v>
      </c>
      <c r="C21" s="71">
        <v>183667</v>
      </c>
      <c r="D21" s="71">
        <v>216524</v>
      </c>
      <c r="E21" s="71">
        <v>223043</v>
      </c>
      <c r="F21" s="71">
        <v>242659</v>
      </c>
      <c r="G21" s="62">
        <v>248423.50343960599</v>
      </c>
      <c r="H21" s="71">
        <v>211082.3</v>
      </c>
      <c r="I21" s="71">
        <v>214492</v>
      </c>
      <c r="J21" s="71">
        <v>274913.90000000002</v>
      </c>
      <c r="K21" s="7">
        <v>446598</v>
      </c>
      <c r="L21" s="7"/>
    </row>
    <row r="22" spans="1:19" ht="15.5" thickBot="1">
      <c r="A22" s="4" t="s">
        <v>17</v>
      </c>
      <c r="B22" s="73">
        <v>212650</v>
      </c>
      <c r="C22" s="73">
        <v>226785.70801544399</v>
      </c>
      <c r="D22" s="73">
        <v>261919.603759936</v>
      </c>
      <c r="E22" s="73">
        <v>249223</v>
      </c>
      <c r="F22" s="73">
        <v>275306.31020581501</v>
      </c>
      <c r="G22" s="73">
        <v>316602.25673668698</v>
      </c>
      <c r="H22" s="73">
        <v>297568</v>
      </c>
      <c r="I22" s="73">
        <v>329753.59428048303</v>
      </c>
      <c r="J22" s="73">
        <v>403347.4</v>
      </c>
      <c r="K22" s="90">
        <v>358838</v>
      </c>
      <c r="L22" s="7"/>
    </row>
    <row r="24" spans="1:19">
      <c r="A24" s="1" t="s">
        <v>19</v>
      </c>
    </row>
    <row r="26" spans="1:19" ht="15.5" thickTop="1">
      <c r="A26" s="69" t="s">
        <v>20</v>
      </c>
      <c r="B26" s="70" t="s">
        <v>4</v>
      </c>
      <c r="C26" s="70" t="s">
        <v>5</v>
      </c>
      <c r="D26" s="70" t="s">
        <v>6</v>
      </c>
      <c r="E26" s="70" t="s">
        <v>7</v>
      </c>
      <c r="F26" s="70" t="s">
        <v>8</v>
      </c>
      <c r="G26" s="70" t="s">
        <v>9</v>
      </c>
      <c r="H26" s="70" t="s">
        <v>10</v>
      </c>
      <c r="I26" s="70" t="s">
        <v>11</v>
      </c>
    </row>
    <row r="27" spans="1:19">
      <c r="A27" t="s">
        <v>21</v>
      </c>
      <c r="B27" s="75">
        <v>1171</v>
      </c>
      <c r="C27" s="75">
        <v>1360.6</v>
      </c>
      <c r="D27" s="75">
        <v>1565</v>
      </c>
      <c r="E27" s="75">
        <v>1590</v>
      </c>
      <c r="F27" s="75">
        <v>1734</v>
      </c>
      <c r="G27" s="75">
        <v>1796.47</v>
      </c>
      <c r="H27" s="75">
        <v>2550.79</v>
      </c>
      <c r="I27" s="75">
        <v>2283.6</v>
      </c>
    </row>
    <row r="28" spans="1:19">
      <c r="A28" t="s">
        <v>22</v>
      </c>
      <c r="B28" s="75">
        <v>375.8</v>
      </c>
      <c r="C28" s="75">
        <v>455.5</v>
      </c>
      <c r="D28" s="75">
        <v>491</v>
      </c>
      <c r="E28" s="75">
        <v>593</v>
      </c>
      <c r="F28" s="75">
        <v>634</v>
      </c>
      <c r="G28" s="75">
        <v>720.2</v>
      </c>
      <c r="H28" s="75">
        <v>839.15</v>
      </c>
      <c r="I28" s="75">
        <v>747.6</v>
      </c>
    </row>
    <row r="29" spans="1:19">
      <c r="A29" t="s">
        <v>23</v>
      </c>
      <c r="B29" s="75">
        <v>225.8</v>
      </c>
      <c r="C29" s="75">
        <v>143.5</v>
      </c>
      <c r="D29" s="75">
        <v>205</v>
      </c>
      <c r="E29" s="75">
        <v>112</v>
      </c>
      <c r="F29" s="75">
        <v>96</v>
      </c>
      <c r="G29" s="75">
        <v>68.23</v>
      </c>
      <c r="H29" s="75">
        <v>174</v>
      </c>
      <c r="I29" s="75">
        <v>187.8</v>
      </c>
    </row>
    <row r="30" spans="1:19">
      <c r="A30" t="s">
        <v>24</v>
      </c>
      <c r="B30" s="75">
        <v>234</v>
      </c>
      <c r="C30" s="75">
        <v>154.5</v>
      </c>
      <c r="D30" s="75">
        <v>146</v>
      </c>
      <c r="E30" s="75">
        <v>102</v>
      </c>
      <c r="F30" s="75">
        <v>89</v>
      </c>
      <c r="G30" s="75">
        <v>94.69</v>
      </c>
      <c r="H30" s="75">
        <v>103.06</v>
      </c>
      <c r="I30" s="75">
        <v>171.4</v>
      </c>
    </row>
    <row r="31" spans="1:19">
      <c r="A31" t="s">
        <v>25</v>
      </c>
      <c r="B31" s="75">
        <v>2924.8</v>
      </c>
      <c r="C31" s="75">
        <v>3737.4</v>
      </c>
      <c r="D31" s="75">
        <v>3412</v>
      </c>
      <c r="E31" s="75">
        <v>3832</v>
      </c>
      <c r="F31" s="75">
        <v>4255</v>
      </c>
      <c r="G31" s="75">
        <v>4602.8100000000004</v>
      </c>
      <c r="H31" s="75">
        <v>5307.3</v>
      </c>
      <c r="I31" s="75">
        <v>6726.1</v>
      </c>
    </row>
    <row r="32" spans="1:19" ht="15.5" thickBot="1">
      <c r="A32" s="18" t="s">
        <v>26</v>
      </c>
      <c r="B32" s="76">
        <f t="shared" ref="B32:I32" si="1">SUM(B27:B31)</f>
        <v>4931.3999999999996</v>
      </c>
      <c r="C32" s="76">
        <f t="shared" si="1"/>
        <v>5851.5</v>
      </c>
      <c r="D32" s="76">
        <f t="shared" si="1"/>
        <v>5819</v>
      </c>
      <c r="E32" s="76">
        <f t="shared" si="1"/>
        <v>6229</v>
      </c>
      <c r="F32" s="76">
        <f t="shared" si="1"/>
        <v>6808</v>
      </c>
      <c r="G32" s="76">
        <f t="shared" si="1"/>
        <v>7282.4000000000005</v>
      </c>
      <c r="H32" s="76">
        <f t="shared" si="1"/>
        <v>8974.2999999999993</v>
      </c>
      <c r="I32" s="76">
        <f t="shared" si="1"/>
        <v>10116.5</v>
      </c>
    </row>
    <row r="34" spans="1:9">
      <c r="A34" s="1" t="s">
        <v>27</v>
      </c>
    </row>
    <row r="36" spans="1:9" ht="15.5" thickTop="1">
      <c r="A36" s="69" t="s">
        <v>20</v>
      </c>
      <c r="B36" s="70" t="s">
        <v>4</v>
      </c>
      <c r="C36" s="70" t="s">
        <v>5</v>
      </c>
      <c r="D36" s="70" t="s">
        <v>6</v>
      </c>
      <c r="E36" s="70" t="s">
        <v>7</v>
      </c>
      <c r="F36" s="70" t="s">
        <v>8</v>
      </c>
      <c r="G36" s="70" t="s">
        <v>9</v>
      </c>
      <c r="H36" s="70" t="s">
        <v>10</v>
      </c>
      <c r="I36" s="70" t="s">
        <v>11</v>
      </c>
    </row>
    <row r="37" spans="1:9">
      <c r="A37" t="s">
        <v>25</v>
      </c>
      <c r="B37" s="75">
        <v>2609.3000000000002</v>
      </c>
      <c r="C37" s="75">
        <v>3525.1</v>
      </c>
      <c r="D37" s="75">
        <v>3203</v>
      </c>
      <c r="E37" s="75">
        <v>3582</v>
      </c>
      <c r="F37" s="75">
        <v>4260</v>
      </c>
      <c r="G37" s="75">
        <v>4363</v>
      </c>
      <c r="H37" s="75">
        <v>5249</v>
      </c>
      <c r="I37" s="75">
        <v>6541</v>
      </c>
    </row>
    <row r="38" spans="1:9">
      <c r="A38" t="s">
        <v>21</v>
      </c>
      <c r="B38" s="75">
        <v>1137.0999999999999</v>
      </c>
      <c r="C38" s="75">
        <v>1369.2</v>
      </c>
      <c r="D38" s="75">
        <v>1502</v>
      </c>
      <c r="E38" s="75">
        <v>1576</v>
      </c>
      <c r="F38" s="75">
        <v>1690.87</v>
      </c>
      <c r="G38" s="75">
        <v>1762.43</v>
      </c>
      <c r="H38" s="75">
        <v>2159.94</v>
      </c>
      <c r="I38" s="75">
        <v>2434.1999999999998</v>
      </c>
    </row>
    <row r="39" spans="1:9">
      <c r="A39" t="s">
        <v>22</v>
      </c>
      <c r="B39" s="75">
        <v>305.2</v>
      </c>
      <c r="C39" s="75">
        <v>387.3</v>
      </c>
      <c r="D39" s="75">
        <v>438</v>
      </c>
      <c r="E39" s="75">
        <v>493</v>
      </c>
      <c r="F39" s="75">
        <v>394.8</v>
      </c>
      <c r="G39" s="75">
        <v>420.88</v>
      </c>
      <c r="H39" s="75">
        <v>420.02</v>
      </c>
      <c r="I39" s="75">
        <v>528.29999999999995</v>
      </c>
    </row>
    <row r="40" spans="1:9">
      <c r="A40" t="s">
        <v>28</v>
      </c>
      <c r="B40" s="75">
        <v>363.5</v>
      </c>
      <c r="C40" s="75">
        <v>331</v>
      </c>
      <c r="D40" s="75">
        <v>204</v>
      </c>
      <c r="E40" s="75">
        <v>236</v>
      </c>
      <c r="F40" s="75">
        <v>346</v>
      </c>
      <c r="G40" s="75">
        <v>576</v>
      </c>
      <c r="H40" s="75">
        <v>467</v>
      </c>
      <c r="I40" s="75">
        <v>516.5</v>
      </c>
    </row>
    <row r="41" spans="1:9">
      <c r="A41" t="s">
        <v>23</v>
      </c>
      <c r="B41" s="75">
        <v>241.3</v>
      </c>
      <c r="C41" s="75">
        <v>151</v>
      </c>
      <c r="D41" s="75">
        <v>208</v>
      </c>
      <c r="E41" s="75">
        <v>117</v>
      </c>
      <c r="F41" s="75">
        <v>99</v>
      </c>
      <c r="G41" s="75">
        <v>77</v>
      </c>
      <c r="H41" s="75">
        <v>150</v>
      </c>
      <c r="I41" s="75">
        <v>187.5</v>
      </c>
    </row>
    <row r="42" spans="1:9">
      <c r="A42" t="s">
        <v>24</v>
      </c>
      <c r="B42" s="75">
        <v>217.8</v>
      </c>
      <c r="C42" s="75">
        <v>150.5</v>
      </c>
      <c r="D42" s="75">
        <v>139</v>
      </c>
      <c r="E42" s="75">
        <v>104</v>
      </c>
      <c r="F42" s="75">
        <v>93</v>
      </c>
      <c r="G42" s="75">
        <v>96</v>
      </c>
      <c r="H42" s="75">
        <v>107</v>
      </c>
      <c r="I42" s="75">
        <v>166.2</v>
      </c>
    </row>
    <row r="43" spans="1:9" ht="15.5" thickBot="1">
      <c r="A43" s="18" t="s">
        <v>26</v>
      </c>
      <c r="B43" s="76">
        <f>SUM(B37:B42)</f>
        <v>4874.2000000000007</v>
      </c>
      <c r="C43" s="76">
        <f t="shared" ref="C43:I43" si="2">SUM(C37:C42)</f>
        <v>5914.1</v>
      </c>
      <c r="D43" s="76">
        <f t="shared" si="2"/>
        <v>5694</v>
      </c>
      <c r="E43" s="76">
        <f t="shared" si="2"/>
        <v>6108</v>
      </c>
      <c r="F43" s="76">
        <f t="shared" si="2"/>
        <v>6883.67</v>
      </c>
      <c r="G43" s="76">
        <f t="shared" si="2"/>
        <v>7295.31</v>
      </c>
      <c r="H43" s="76">
        <f t="shared" si="2"/>
        <v>8552.9600000000009</v>
      </c>
      <c r="I43" s="76">
        <f t="shared" si="2"/>
        <v>10373.700000000001</v>
      </c>
    </row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1"/>
  <sheetViews>
    <sheetView zoomScale="50" zoomScaleNormal="50" workbookViewId="0">
      <selection activeCell="P9" sqref="P9"/>
    </sheetView>
  </sheetViews>
  <sheetFormatPr defaultColWidth="9.08984375" defaultRowHeight="14.75"/>
  <cols>
    <col min="1" max="1" width="28.7265625" style="66" customWidth="1"/>
    <col min="2" max="2" width="12.08984375" style="67" customWidth="1"/>
    <col min="3" max="3" width="10.26953125" style="67" customWidth="1"/>
    <col min="4" max="4" width="10" style="67" customWidth="1"/>
    <col min="5" max="6" width="8.54296875" style="67" customWidth="1"/>
    <col min="7" max="7" width="59.453125" style="67" customWidth="1"/>
    <col min="8" max="8" width="19.31640625" style="67" customWidth="1"/>
    <col min="9" max="10" width="8.54296875" style="67" customWidth="1"/>
    <col min="11" max="16" width="10.58984375" style="66" customWidth="1"/>
    <col min="17" max="18" width="10.31640625" style="66" customWidth="1"/>
    <col min="19" max="16384" width="9.08984375" style="66"/>
  </cols>
  <sheetData>
    <row r="2" spans="1:6" ht="21">
      <c r="A2" s="68" t="s">
        <v>0</v>
      </c>
    </row>
    <row r="5" spans="1:6">
      <c r="A5" s="69" t="s">
        <v>29</v>
      </c>
      <c r="B5" s="70" t="s">
        <v>30</v>
      </c>
      <c r="C5" s="70" t="s">
        <v>31</v>
      </c>
    </row>
    <row r="6" spans="1:6">
      <c r="A6" t="s">
        <v>32</v>
      </c>
      <c r="B6" s="6">
        <f>C6/$C$11*100</f>
        <v>65.834161251882932</v>
      </c>
      <c r="C6" s="77">
        <v>20667.97</v>
      </c>
    </row>
    <row r="7" spans="1:6">
      <c r="A7" t="s">
        <v>33</v>
      </c>
      <c r="B7" s="6">
        <f t="shared" ref="B7:B11" si="0">C7/$C$11*100</f>
        <v>8.7455274082714549</v>
      </c>
      <c r="C7" s="77">
        <v>2745.57</v>
      </c>
    </row>
    <row r="8" spans="1:6">
      <c r="A8" t="s">
        <v>34</v>
      </c>
      <c r="B8" s="6">
        <f t="shared" si="0"/>
        <v>8.4677990914821581</v>
      </c>
      <c r="C8" s="77">
        <v>2658.38</v>
      </c>
    </row>
    <row r="9" spans="1:6">
      <c r="A9" t="s">
        <v>35</v>
      </c>
      <c r="B9" s="6">
        <f t="shared" si="0"/>
        <v>8.2299191660569413</v>
      </c>
      <c r="C9" s="77">
        <v>2583.6999999999998</v>
      </c>
    </row>
    <row r="10" spans="1:6">
      <c r="A10" t="s">
        <v>36</v>
      </c>
      <c r="B10" s="6">
        <f t="shared" si="0"/>
        <v>8.722593082306517</v>
      </c>
      <c r="C10" s="77">
        <v>2738.37</v>
      </c>
    </row>
    <row r="11" spans="1:6">
      <c r="A11" s="4" t="s">
        <v>37</v>
      </c>
      <c r="B11" s="4">
        <f t="shared" si="0"/>
        <v>100</v>
      </c>
      <c r="C11" s="78">
        <f>SUM(C6:C10)</f>
        <v>31393.99</v>
      </c>
    </row>
    <row r="12" spans="1:6">
      <c r="A12"/>
      <c r="B12" s="79"/>
      <c r="C12"/>
    </row>
    <row r="13" spans="1:6">
      <c r="A13" s="69" t="s">
        <v>29</v>
      </c>
      <c r="B13" s="70" t="s">
        <v>38</v>
      </c>
      <c r="C13" s="70" t="s">
        <v>39</v>
      </c>
      <c r="D13" s="70" t="s">
        <v>37</v>
      </c>
    </row>
    <row r="14" spans="1:6">
      <c r="A14" t="s">
        <v>32</v>
      </c>
      <c r="B14" s="77">
        <v>20667.97</v>
      </c>
      <c r="C14" s="77">
        <v>39644.400000000001</v>
      </c>
      <c r="D14" s="80">
        <f>SUM(B14:C14)</f>
        <v>60312.37</v>
      </c>
      <c r="E14"/>
      <c r="F14" s="7"/>
    </row>
    <row r="15" spans="1:6">
      <c r="A15" t="s">
        <v>33</v>
      </c>
      <c r="B15" s="77">
        <v>2745.57</v>
      </c>
      <c r="C15" s="77">
        <v>118853.5</v>
      </c>
      <c r="D15" s="80">
        <f t="shared" ref="D15:D19" si="1">SUM(B15:C15)</f>
        <v>121599.07</v>
      </c>
      <c r="E15"/>
      <c r="F15" s="7"/>
    </row>
    <row r="16" spans="1:6">
      <c r="A16" t="s">
        <v>34</v>
      </c>
      <c r="B16" s="77">
        <v>2658.38</v>
      </c>
      <c r="C16" s="77">
        <v>21951</v>
      </c>
      <c r="D16" s="80">
        <f t="shared" si="1"/>
        <v>24609.38</v>
      </c>
      <c r="E16"/>
      <c r="F16" s="7"/>
    </row>
    <row r="17" spans="1:10">
      <c r="A17" t="s">
        <v>35</v>
      </c>
      <c r="B17" s="77">
        <v>2583.6999999999998</v>
      </c>
      <c r="C17" s="77">
        <v>24710</v>
      </c>
      <c r="D17" s="80">
        <f t="shared" si="1"/>
        <v>27293.7</v>
      </c>
      <c r="E17"/>
      <c r="F17" s="7"/>
    </row>
    <row r="18" spans="1:10">
      <c r="A18" t="s">
        <v>36</v>
      </c>
      <c r="B18" s="77">
        <v>2738.37</v>
      </c>
      <c r="C18" s="77">
        <v>24227.1</v>
      </c>
      <c r="D18" s="80">
        <f t="shared" si="1"/>
        <v>26965.469999999998</v>
      </c>
      <c r="E18"/>
      <c r="F18" s="7"/>
    </row>
    <row r="19" spans="1:10" s="65" customFormat="1">
      <c r="A19" s="18" t="s">
        <v>37</v>
      </c>
      <c r="B19" s="81">
        <v>31393.99</v>
      </c>
      <c r="C19" s="81">
        <v>229386</v>
      </c>
      <c r="D19" s="82">
        <f t="shared" si="1"/>
        <v>260779.99</v>
      </c>
      <c r="E19" s="1"/>
      <c r="F19" s="83"/>
      <c r="G19" s="84"/>
      <c r="H19" s="84"/>
      <c r="I19" s="84"/>
      <c r="J19" s="84"/>
    </row>
    <row r="22" spans="1:10">
      <c r="A22" s="69" t="s">
        <v>29</v>
      </c>
      <c r="B22" s="70" t="s">
        <v>38</v>
      </c>
      <c r="C22" s="70" t="s">
        <v>39</v>
      </c>
      <c r="D22" s="70" t="s">
        <v>37</v>
      </c>
    </row>
    <row r="23" spans="1:10">
      <c r="A23" t="s">
        <v>32</v>
      </c>
      <c r="B23" s="2">
        <f>B14/$D14</f>
        <v>0.34268210650650938</v>
      </c>
      <c r="C23" s="2">
        <f t="shared" ref="C23:D23" si="2">C14/$D14</f>
        <v>0.65731789349349068</v>
      </c>
      <c r="D23" s="91">
        <f t="shared" si="2"/>
        <v>1</v>
      </c>
    </row>
    <row r="24" spans="1:10">
      <c r="A24" t="s">
        <v>33</v>
      </c>
      <c r="B24" s="2">
        <f t="shared" ref="B24:D24" si="3">B15/$D15</f>
        <v>2.2578873341712234E-2</v>
      </c>
      <c r="C24" s="2">
        <f t="shared" si="3"/>
        <v>0.97742112665828773</v>
      </c>
      <c r="D24" s="91">
        <f t="shared" si="3"/>
        <v>1</v>
      </c>
    </row>
    <row r="25" spans="1:10">
      <c r="A25" t="s">
        <v>34</v>
      </c>
      <c r="B25" s="2">
        <f t="shared" ref="B25:D25" si="4">B16/$D16</f>
        <v>0.10802303836992236</v>
      </c>
      <c r="C25" s="2">
        <f t="shared" si="4"/>
        <v>0.89197696163007756</v>
      </c>
      <c r="D25" s="91">
        <f t="shared" si="4"/>
        <v>1</v>
      </c>
    </row>
    <row r="26" spans="1:10">
      <c r="A26" t="s">
        <v>35</v>
      </c>
      <c r="B26" s="2">
        <f t="shared" ref="B26:D26" si="5">B17/$D17</f>
        <v>9.4662870918929998E-2</v>
      </c>
      <c r="C26" s="2">
        <f t="shared" si="5"/>
        <v>0.90533712908107</v>
      </c>
      <c r="D26" s="91">
        <f t="shared" si="5"/>
        <v>1</v>
      </c>
    </row>
    <row r="27" spans="1:10">
      <c r="A27" t="s">
        <v>36</v>
      </c>
      <c r="B27" s="2">
        <f t="shared" ref="B27:D27" si="6">B18/$D18</f>
        <v>0.10155098353561055</v>
      </c>
      <c r="C27" s="2">
        <f t="shared" si="6"/>
        <v>0.89844901646438946</v>
      </c>
      <c r="D27" s="91">
        <f t="shared" si="6"/>
        <v>1</v>
      </c>
    </row>
    <row r="28" spans="1:10">
      <c r="A28" s="18" t="s">
        <v>40</v>
      </c>
      <c r="B28" s="9">
        <f t="shared" ref="B28:D28" si="7">B19/$D19</f>
        <v>0.12038496511944802</v>
      </c>
      <c r="C28" s="9">
        <f t="shared" si="7"/>
        <v>0.87961503488055204</v>
      </c>
      <c r="D28" s="92">
        <f t="shared" si="7"/>
        <v>1</v>
      </c>
    </row>
    <row r="32" spans="1:10">
      <c r="A32" s="93"/>
    </row>
    <row r="34" spans="1:10">
      <c r="H34"/>
      <c r="I34"/>
      <c r="J34" s="7"/>
    </row>
    <row r="35" spans="1:10">
      <c r="A35" s="69" t="s">
        <v>41</v>
      </c>
      <c r="B35" s="70" t="s">
        <v>39</v>
      </c>
      <c r="C35" s="94" t="s">
        <v>38</v>
      </c>
      <c r="H35"/>
      <c r="I35"/>
      <c r="J35" s="7"/>
    </row>
    <row r="36" spans="1:10">
      <c r="A36" t="s">
        <v>42</v>
      </c>
      <c r="B36" s="30">
        <v>214911.46</v>
      </c>
      <c r="C36" s="19">
        <v>3939.54</v>
      </c>
      <c r="D36" s="95"/>
      <c r="E36" s="96"/>
      <c r="F36" s="96"/>
      <c r="H36"/>
      <c r="I36"/>
      <c r="J36" s="7"/>
    </row>
    <row r="37" spans="1:10">
      <c r="A37" t="s">
        <v>43</v>
      </c>
      <c r="B37" s="30">
        <v>14354.03</v>
      </c>
      <c r="C37" s="16">
        <v>14618.55</v>
      </c>
      <c r="D37" s="95"/>
      <c r="E37" s="96"/>
      <c r="F37" s="96"/>
    </row>
    <row r="38" spans="1:10">
      <c r="A38" t="s">
        <v>44</v>
      </c>
      <c r="B38" s="16">
        <v>0</v>
      </c>
      <c r="C38" s="16">
        <v>8226.7999999999993</v>
      </c>
      <c r="D38" s="95"/>
      <c r="E38" s="96"/>
      <c r="F38" s="96"/>
    </row>
    <row r="39" spans="1:10">
      <c r="A39" t="s">
        <v>45</v>
      </c>
      <c r="B39" s="16">
        <v>121</v>
      </c>
      <c r="C39" s="16">
        <v>4609.1099999999997</v>
      </c>
      <c r="D39" s="95"/>
      <c r="E39" s="96"/>
      <c r="F39" s="96"/>
    </row>
    <row r="40" spans="1:10">
      <c r="A40" s="18" t="s">
        <v>37</v>
      </c>
      <c r="B40" s="20">
        <f>SUM(B36:B39)</f>
        <v>229386.49</v>
      </c>
      <c r="C40" s="20">
        <f>SUM(C36:C39)</f>
        <v>31394</v>
      </c>
      <c r="D40" s="95"/>
      <c r="E40" s="96"/>
      <c r="F40" s="96"/>
    </row>
    <row r="42" spans="1:10">
      <c r="A42" s="1"/>
    </row>
    <row r="43" spans="1:10">
      <c r="A43"/>
      <c r="B43" s="97"/>
      <c r="C43" s="97"/>
      <c r="E43" s="97"/>
      <c r="F43" s="97"/>
    </row>
    <row r="44" spans="1:10">
      <c r="A44"/>
      <c r="B44" s="97"/>
      <c r="C44" s="97"/>
      <c r="E44" s="97"/>
      <c r="F44" s="97"/>
    </row>
    <row r="45" spans="1:10">
      <c r="A45"/>
      <c r="B45" s="97"/>
      <c r="C45" s="97"/>
      <c r="E45" s="97"/>
      <c r="F45" s="97"/>
    </row>
    <row r="46" spans="1:10">
      <c r="A46"/>
      <c r="B46" s="97"/>
      <c r="C46" s="97"/>
      <c r="E46" s="97"/>
      <c r="F46" s="97"/>
    </row>
    <row r="47" spans="1:10">
      <c r="A47" s="1"/>
      <c r="B47" s="97"/>
      <c r="C47" s="97"/>
      <c r="E47" s="97"/>
      <c r="F47" s="97"/>
    </row>
    <row r="48" spans="1:10">
      <c r="A48" s="65" t="s">
        <v>46</v>
      </c>
    </row>
    <row r="50" spans="1:11">
      <c r="A50" s="98" t="s">
        <v>47</v>
      </c>
      <c r="B50" s="94" t="s">
        <v>39</v>
      </c>
      <c r="C50" s="94" t="s">
        <v>38</v>
      </c>
      <c r="D50" s="94" t="s">
        <v>37</v>
      </c>
      <c r="E50" s="94" t="s">
        <v>48</v>
      </c>
      <c r="G50" s="98" t="s">
        <v>47</v>
      </c>
      <c r="H50" s="99" t="s">
        <v>48</v>
      </c>
      <c r="I50" s="84"/>
      <c r="J50" s="84"/>
      <c r="K50" s="84"/>
    </row>
    <row r="51" spans="1:11">
      <c r="A51" t="s">
        <v>49</v>
      </c>
      <c r="B51" s="30">
        <v>121</v>
      </c>
      <c r="C51" s="30">
        <v>126</v>
      </c>
      <c r="D51" s="100">
        <f>B51+C51</f>
        <v>247</v>
      </c>
      <c r="E51" s="101">
        <v>9.4715852442671996E-4</v>
      </c>
      <c r="F51" s="102"/>
      <c r="G51" t="s">
        <v>50</v>
      </c>
      <c r="H51" s="101">
        <v>7.2858348032824605E-5</v>
      </c>
      <c r="I51" s="95"/>
      <c r="J51" s="95"/>
      <c r="K51" s="111"/>
    </row>
    <row r="52" spans="1:11">
      <c r="A52" t="s">
        <v>51</v>
      </c>
      <c r="B52" s="30">
        <v>15787</v>
      </c>
      <c r="C52" s="30">
        <v>1742</v>
      </c>
      <c r="D52" s="100">
        <f t="shared" ref="D52:D68" si="8">B52+C52</f>
        <v>17529</v>
      </c>
      <c r="E52" s="101">
        <v>6.7217578035125403E-2</v>
      </c>
      <c r="F52" s="102"/>
      <c r="G52" t="s">
        <v>52</v>
      </c>
      <c r="H52" s="101">
        <v>4.8700053685098599E-4</v>
      </c>
      <c r="I52" s="95"/>
      <c r="J52" s="95"/>
      <c r="K52" s="111"/>
    </row>
    <row r="53" spans="1:11">
      <c r="A53" t="s">
        <v>50</v>
      </c>
      <c r="B53" s="103">
        <v>0</v>
      </c>
      <c r="C53" s="30">
        <v>19</v>
      </c>
      <c r="D53" s="100">
        <f t="shared" si="8"/>
        <v>19</v>
      </c>
      <c r="E53" s="101">
        <v>7.2858348032824605E-5</v>
      </c>
      <c r="F53" s="102"/>
      <c r="G53" t="s">
        <v>53</v>
      </c>
      <c r="H53" s="101">
        <v>7.0174093105299497E-4</v>
      </c>
      <c r="I53" s="95"/>
      <c r="J53" s="95"/>
      <c r="K53" s="111"/>
    </row>
    <row r="54" spans="1:11">
      <c r="A54" t="s">
        <v>54</v>
      </c>
      <c r="B54" s="30">
        <v>665</v>
      </c>
      <c r="C54" s="30">
        <v>479</v>
      </c>
      <c r="D54" s="100">
        <f t="shared" si="8"/>
        <v>1144</v>
      </c>
      <c r="E54" s="101">
        <v>4.3868394815553304E-3</v>
      </c>
      <c r="F54" s="102"/>
      <c r="G54" t="s">
        <v>49</v>
      </c>
      <c r="H54" s="101">
        <v>9.4715852442671996E-4</v>
      </c>
      <c r="I54" s="95"/>
      <c r="J54" s="95"/>
      <c r="K54" s="111"/>
    </row>
    <row r="55" spans="1:11">
      <c r="A55" t="s">
        <v>53</v>
      </c>
      <c r="B55" s="30">
        <v>63</v>
      </c>
      <c r="C55" s="30">
        <v>120</v>
      </c>
      <c r="D55" s="100">
        <f t="shared" si="8"/>
        <v>183</v>
      </c>
      <c r="E55" s="101">
        <v>7.0174093105299497E-4</v>
      </c>
      <c r="F55" s="102"/>
      <c r="G55" t="s">
        <v>55</v>
      </c>
      <c r="H55" s="101">
        <v>1.2500958662474101E-3</v>
      </c>
      <c r="I55" s="95"/>
      <c r="J55" s="95"/>
      <c r="K55" s="111"/>
    </row>
    <row r="56" spans="1:11">
      <c r="A56" t="s">
        <v>56</v>
      </c>
      <c r="B56" s="30">
        <v>127700</v>
      </c>
      <c r="C56" s="30">
        <v>14665</v>
      </c>
      <c r="D56" s="100">
        <f t="shared" si="8"/>
        <v>142365</v>
      </c>
      <c r="E56" s="101">
        <v>0.54591993251016202</v>
      </c>
      <c r="F56" s="102"/>
      <c r="G56" t="s">
        <v>57</v>
      </c>
      <c r="H56" s="101">
        <v>2.0400337449190901E-3</v>
      </c>
      <c r="I56" s="95"/>
      <c r="J56" s="95"/>
      <c r="K56" s="111"/>
    </row>
    <row r="57" spans="1:11">
      <c r="A57" t="s">
        <v>57</v>
      </c>
      <c r="B57" s="30">
        <v>214</v>
      </c>
      <c r="C57" s="30">
        <v>318</v>
      </c>
      <c r="D57" s="100">
        <f t="shared" si="8"/>
        <v>532</v>
      </c>
      <c r="E57" s="101">
        <v>2.0400337449190901E-3</v>
      </c>
      <c r="F57" s="102"/>
      <c r="G57" t="s">
        <v>54</v>
      </c>
      <c r="H57" s="101">
        <v>4.3868394815553304E-3</v>
      </c>
      <c r="I57" s="95"/>
      <c r="J57" s="95"/>
      <c r="K57" s="111"/>
    </row>
    <row r="58" spans="1:11">
      <c r="A58" t="s">
        <v>58</v>
      </c>
      <c r="B58" s="30">
        <v>56808</v>
      </c>
      <c r="C58" s="30">
        <v>4487</v>
      </c>
      <c r="D58" s="100">
        <f t="shared" si="8"/>
        <v>61295</v>
      </c>
      <c r="E58" s="101">
        <v>0.23504486540378899</v>
      </c>
      <c r="F58" s="102"/>
      <c r="G58" t="s">
        <v>59</v>
      </c>
      <c r="H58" s="101">
        <v>5.4835493519441699E-3</v>
      </c>
      <c r="I58" s="95"/>
      <c r="J58" s="95"/>
      <c r="K58" s="111"/>
    </row>
    <row r="59" spans="1:11">
      <c r="A59" t="s">
        <v>60</v>
      </c>
      <c r="B59" s="30">
        <v>1986</v>
      </c>
      <c r="C59" s="30">
        <v>382</v>
      </c>
      <c r="D59" s="100">
        <f t="shared" si="8"/>
        <v>2368</v>
      </c>
      <c r="E59" s="101">
        <v>9.0804509548278196E-3</v>
      </c>
      <c r="F59" s="102"/>
      <c r="G59" t="s">
        <v>61</v>
      </c>
      <c r="H59" s="101">
        <v>5.5794155993557802E-3</v>
      </c>
      <c r="I59" s="95"/>
      <c r="J59" s="95"/>
      <c r="K59" s="111"/>
    </row>
    <row r="60" spans="1:11">
      <c r="A60" t="s">
        <v>62</v>
      </c>
      <c r="B60" s="30">
        <v>2438</v>
      </c>
      <c r="C60" s="30">
        <v>777</v>
      </c>
      <c r="D60" s="100">
        <f t="shared" si="8"/>
        <v>3215</v>
      </c>
      <c r="E60" s="101">
        <v>1.23283994171332E-2</v>
      </c>
      <c r="F60" s="102"/>
      <c r="G60" t="s">
        <v>63</v>
      </c>
      <c r="H60" s="101">
        <v>6.79499961653501E-3</v>
      </c>
      <c r="I60" s="95"/>
      <c r="J60" s="95"/>
      <c r="K60" s="111"/>
    </row>
    <row r="61" spans="1:11">
      <c r="A61" t="s">
        <v>52</v>
      </c>
      <c r="B61" s="30">
        <v>53</v>
      </c>
      <c r="C61" s="30">
        <v>74</v>
      </c>
      <c r="D61" s="100">
        <f t="shared" si="8"/>
        <v>127</v>
      </c>
      <c r="E61" s="101">
        <v>4.8700053685098599E-4</v>
      </c>
      <c r="F61" s="102"/>
      <c r="G61" t="s">
        <v>60</v>
      </c>
      <c r="H61" s="101">
        <v>9.0804509548278196E-3</v>
      </c>
      <c r="I61" s="95"/>
      <c r="J61" s="95"/>
      <c r="K61" s="111"/>
    </row>
    <row r="62" spans="1:11">
      <c r="A62" t="s">
        <v>63</v>
      </c>
      <c r="B62" s="30">
        <v>1251</v>
      </c>
      <c r="C62" s="30">
        <v>521</v>
      </c>
      <c r="D62" s="100">
        <f t="shared" si="8"/>
        <v>1772</v>
      </c>
      <c r="E62" s="101">
        <v>6.79499961653501E-3</v>
      </c>
      <c r="F62" s="102"/>
      <c r="G62" t="s">
        <v>62</v>
      </c>
      <c r="H62" s="101">
        <v>1.23283994171332E-2</v>
      </c>
      <c r="I62" s="95"/>
      <c r="J62" s="95"/>
      <c r="K62" s="111"/>
    </row>
    <row r="63" spans="1:11">
      <c r="A63" t="s">
        <v>61</v>
      </c>
      <c r="B63" s="30">
        <v>1018</v>
      </c>
      <c r="C63" s="30">
        <v>437</v>
      </c>
      <c r="D63" s="100">
        <f t="shared" si="8"/>
        <v>1455</v>
      </c>
      <c r="E63" s="101">
        <v>5.5794155993557802E-3</v>
      </c>
      <c r="F63" s="102"/>
      <c r="G63" t="s">
        <v>23</v>
      </c>
      <c r="H63" s="101">
        <v>1.9587391671140399E-2</v>
      </c>
      <c r="I63" s="95"/>
      <c r="J63" s="95"/>
      <c r="K63" s="111"/>
    </row>
    <row r="64" spans="1:11">
      <c r="A64" t="s">
        <v>23</v>
      </c>
      <c r="B64" s="30">
        <v>706</v>
      </c>
      <c r="C64" s="30">
        <v>4402</v>
      </c>
      <c r="D64" s="100">
        <f t="shared" si="8"/>
        <v>5108</v>
      </c>
      <c r="E64" s="101">
        <v>1.9587391671140399E-2</v>
      </c>
      <c r="F64" s="102"/>
      <c r="G64" t="s">
        <v>51</v>
      </c>
      <c r="H64" s="101">
        <v>6.7217578035125403E-2</v>
      </c>
      <c r="I64" s="95"/>
      <c r="J64" s="95"/>
      <c r="K64" s="111"/>
    </row>
    <row r="65" spans="1:11">
      <c r="A65" t="s">
        <v>59</v>
      </c>
      <c r="B65" s="30">
        <v>410</v>
      </c>
      <c r="C65" s="30">
        <v>1020</v>
      </c>
      <c r="D65" s="100">
        <f t="shared" si="8"/>
        <v>1430</v>
      </c>
      <c r="E65" s="101">
        <v>5.4835493519441699E-3</v>
      </c>
      <c r="F65" s="102"/>
      <c r="G65" t="s">
        <v>64</v>
      </c>
      <c r="H65" s="101">
        <v>8.3077690006902405E-2</v>
      </c>
      <c r="I65" s="95"/>
      <c r="J65" s="95"/>
      <c r="K65" s="111"/>
    </row>
    <row r="66" spans="1:11">
      <c r="A66" t="s">
        <v>55</v>
      </c>
      <c r="B66" s="30">
        <v>251</v>
      </c>
      <c r="C66" s="30">
        <v>75</v>
      </c>
      <c r="D66" s="100">
        <f t="shared" si="8"/>
        <v>326</v>
      </c>
      <c r="E66" s="101">
        <v>1.2500958662474101E-3</v>
      </c>
      <c r="F66" s="102"/>
      <c r="G66" t="s">
        <v>58</v>
      </c>
      <c r="H66" s="101">
        <v>0.23504486540378899</v>
      </c>
      <c r="I66" s="95"/>
      <c r="J66" s="95"/>
      <c r="K66" s="111"/>
    </row>
    <row r="67" spans="1:11">
      <c r="A67" t="s">
        <v>64</v>
      </c>
      <c r="B67" s="30">
        <v>19915</v>
      </c>
      <c r="C67" s="30">
        <v>1750</v>
      </c>
      <c r="D67" s="100">
        <f t="shared" si="8"/>
        <v>21665</v>
      </c>
      <c r="E67" s="101">
        <v>8.3077690006902405E-2</v>
      </c>
      <c r="F67" s="102"/>
      <c r="G67" t="s">
        <v>56</v>
      </c>
      <c r="H67" s="101">
        <v>0.54591993251016202</v>
      </c>
      <c r="I67" s="95"/>
      <c r="J67" s="95"/>
      <c r="K67" s="111"/>
    </row>
    <row r="68" spans="1:11">
      <c r="A68" s="104" t="s">
        <v>37</v>
      </c>
      <c r="B68" s="105">
        <v>229386</v>
      </c>
      <c r="C68" s="106">
        <v>31394</v>
      </c>
      <c r="D68" s="107">
        <f t="shared" si="8"/>
        <v>260780</v>
      </c>
      <c r="E68" s="108">
        <v>1</v>
      </c>
      <c r="F68"/>
      <c r="G68" s="65"/>
      <c r="H68" s="109"/>
      <c r="I68" s="112"/>
      <c r="J68" s="112"/>
      <c r="K68" s="109"/>
    </row>
    <row r="71" spans="1:11">
      <c r="A71" s="65" t="s">
        <v>46</v>
      </c>
    </row>
    <row r="73" spans="1:11">
      <c r="A73" s="98" t="s">
        <v>47</v>
      </c>
      <c r="B73" s="94" t="s">
        <v>38</v>
      </c>
      <c r="C73" s="94" t="s">
        <v>39</v>
      </c>
      <c r="D73" s="84"/>
      <c r="E73" s="84"/>
    </row>
    <row r="74" spans="1:11">
      <c r="A74" t="s">
        <v>50</v>
      </c>
      <c r="B74" s="110">
        <v>1</v>
      </c>
      <c r="C74" s="110">
        <v>0</v>
      </c>
      <c r="D74" s="95"/>
      <c r="E74" s="111"/>
    </row>
    <row r="75" spans="1:11">
      <c r="A75" t="s">
        <v>23</v>
      </c>
      <c r="B75" s="110">
        <v>0.861785434612373</v>
      </c>
      <c r="C75" s="110">
        <v>0.138214565387627</v>
      </c>
      <c r="D75" s="95"/>
      <c r="E75" s="111"/>
    </row>
    <row r="76" spans="1:11">
      <c r="A76" t="s">
        <v>59</v>
      </c>
      <c r="B76" s="110">
        <v>0.713286713286713</v>
      </c>
      <c r="C76" s="110">
        <v>0.286713286713287</v>
      </c>
      <c r="D76" s="95"/>
      <c r="E76" s="111"/>
    </row>
    <row r="77" spans="1:11">
      <c r="A77" t="s">
        <v>53</v>
      </c>
      <c r="B77" s="110">
        <v>0.65573770491803296</v>
      </c>
      <c r="C77" s="110">
        <v>0.34426229508196698</v>
      </c>
      <c r="D77" s="95"/>
      <c r="E77" s="111"/>
    </row>
    <row r="78" spans="1:11">
      <c r="A78" t="s">
        <v>57</v>
      </c>
      <c r="B78" s="110">
        <v>0.59774436090225602</v>
      </c>
      <c r="C78" s="110">
        <v>0.40225563909774398</v>
      </c>
      <c r="D78" s="95"/>
      <c r="E78" s="111"/>
    </row>
    <row r="79" spans="1:11">
      <c r="A79" t="s">
        <v>52</v>
      </c>
      <c r="B79" s="110">
        <v>0.58267716535433101</v>
      </c>
      <c r="C79" s="110">
        <v>0.41732283464566899</v>
      </c>
      <c r="D79" s="95"/>
      <c r="E79" s="111"/>
    </row>
    <row r="80" spans="1:11">
      <c r="A80" t="s">
        <v>49</v>
      </c>
      <c r="B80" s="110">
        <v>0.51012145748987903</v>
      </c>
      <c r="C80" s="110">
        <v>0.48987854251012097</v>
      </c>
      <c r="D80" s="95"/>
      <c r="E80" s="111"/>
    </row>
    <row r="81" spans="1:5">
      <c r="A81" t="s">
        <v>54</v>
      </c>
      <c r="B81" s="110">
        <v>0.41870629370629397</v>
      </c>
      <c r="C81" s="110">
        <v>0.58129370629370603</v>
      </c>
      <c r="D81" s="95"/>
      <c r="E81" s="111"/>
    </row>
    <row r="82" spans="1:5">
      <c r="A82" t="s">
        <v>61</v>
      </c>
      <c r="B82" s="110">
        <v>0.300343642611684</v>
      </c>
      <c r="C82" s="110">
        <v>0.699656357388316</v>
      </c>
      <c r="D82" s="95"/>
      <c r="E82" s="111"/>
    </row>
    <row r="83" spans="1:5">
      <c r="A83" t="s">
        <v>63</v>
      </c>
      <c r="B83" s="110">
        <v>0.29401805869074499</v>
      </c>
      <c r="C83" s="110">
        <v>0.70598194130925496</v>
      </c>
      <c r="D83" s="95"/>
      <c r="E83" s="111"/>
    </row>
    <row r="84" spans="1:5">
      <c r="A84" t="s">
        <v>62</v>
      </c>
      <c r="B84" s="110">
        <v>0.24167962674961099</v>
      </c>
      <c r="C84" s="110">
        <v>0.75832037325038903</v>
      </c>
      <c r="D84" s="95"/>
      <c r="E84" s="111"/>
    </row>
    <row r="85" spans="1:5">
      <c r="A85" t="s">
        <v>55</v>
      </c>
      <c r="B85" s="110">
        <v>0.23006134969325201</v>
      </c>
      <c r="C85" s="110">
        <v>0.76993865030674802</v>
      </c>
      <c r="D85" s="95"/>
      <c r="E85" s="111"/>
    </row>
    <row r="86" spans="1:5">
      <c r="A86" t="s">
        <v>60</v>
      </c>
      <c r="B86" s="110">
        <v>0.16131756756756799</v>
      </c>
      <c r="C86" s="110">
        <v>0.83868243243243201</v>
      </c>
      <c r="D86" s="95"/>
      <c r="E86" s="111"/>
    </row>
    <row r="87" spans="1:5">
      <c r="A87" t="s">
        <v>56</v>
      </c>
      <c r="B87" s="110">
        <v>0.103009868998701</v>
      </c>
      <c r="C87" s="110">
        <v>0.89699013100129898</v>
      </c>
      <c r="D87" s="95"/>
      <c r="E87" s="111"/>
    </row>
    <row r="88" spans="1:5">
      <c r="A88" t="s">
        <v>51</v>
      </c>
      <c r="B88" s="110">
        <v>9.93781733127959E-2</v>
      </c>
      <c r="C88" s="110">
        <v>0.90062182668720403</v>
      </c>
      <c r="D88" s="95"/>
      <c r="E88" s="111"/>
    </row>
    <row r="89" spans="1:5">
      <c r="A89" t="s">
        <v>64</v>
      </c>
      <c r="B89" s="110">
        <v>8.0775444264943499E-2</v>
      </c>
      <c r="C89" s="110">
        <v>0.91922455573505701</v>
      </c>
      <c r="D89" s="95"/>
      <c r="E89" s="111"/>
    </row>
    <row r="90" spans="1:5">
      <c r="A90" t="s">
        <v>58</v>
      </c>
      <c r="B90" s="110">
        <v>7.3203360796149794E-2</v>
      </c>
      <c r="C90" s="110">
        <v>0.92679663920385003</v>
      </c>
      <c r="D90" s="95"/>
      <c r="E90" s="111"/>
    </row>
    <row r="95" spans="1:5">
      <c r="A95" s="65" t="s">
        <v>65</v>
      </c>
    </row>
    <row r="97" spans="1:11">
      <c r="A97" s="98" t="s">
        <v>47</v>
      </c>
      <c r="B97" s="94" t="s">
        <v>66</v>
      </c>
      <c r="C97" s="94" t="s">
        <v>67</v>
      </c>
      <c r="D97" s="84"/>
      <c r="E97" s="84"/>
    </row>
    <row r="98" spans="1:11">
      <c r="A98" t="s">
        <v>49</v>
      </c>
      <c r="B98" s="113">
        <v>51.012145748987898</v>
      </c>
      <c r="C98" s="95">
        <v>126</v>
      </c>
      <c r="D98" s="95"/>
      <c r="E98" s="111"/>
    </row>
    <row r="99" spans="1:11">
      <c r="A99" t="s">
        <v>51</v>
      </c>
      <c r="B99" s="113">
        <v>9.9378173312795894</v>
      </c>
      <c r="C99" s="95">
        <v>1742</v>
      </c>
      <c r="D99" s="95"/>
      <c r="E99" s="111"/>
    </row>
    <row r="100" spans="1:11">
      <c r="A100" t="s">
        <v>50</v>
      </c>
      <c r="B100" s="113">
        <v>100</v>
      </c>
      <c r="C100" s="95">
        <v>19</v>
      </c>
      <c r="D100" s="95"/>
      <c r="E100" s="111"/>
    </row>
    <row r="101" spans="1:11">
      <c r="A101" t="s">
        <v>54</v>
      </c>
      <c r="B101" s="113">
        <v>41.870629370629402</v>
      </c>
      <c r="C101" s="95">
        <v>479</v>
      </c>
      <c r="D101" s="95"/>
      <c r="E101" s="111"/>
    </row>
    <row r="102" spans="1:11">
      <c r="A102" t="s">
        <v>53</v>
      </c>
      <c r="B102" s="113">
        <v>65.573770491803302</v>
      </c>
      <c r="C102" s="95">
        <v>120</v>
      </c>
      <c r="D102" s="95"/>
      <c r="E102" s="111"/>
    </row>
    <row r="103" spans="1:11">
      <c r="A103" t="s">
        <v>56</v>
      </c>
      <c r="B103" s="113">
        <v>10.3009868998701</v>
      </c>
      <c r="C103" s="95">
        <v>14665</v>
      </c>
      <c r="D103" s="95"/>
      <c r="E103" s="111"/>
    </row>
    <row r="104" spans="1:11">
      <c r="A104" t="s">
        <v>57</v>
      </c>
      <c r="B104" s="113">
        <v>59.774436090225599</v>
      </c>
      <c r="C104" s="95">
        <v>318</v>
      </c>
      <c r="D104" s="95"/>
      <c r="E104" s="111"/>
    </row>
    <row r="105" spans="1:11">
      <c r="A105" t="s">
        <v>58</v>
      </c>
      <c r="B105" s="113">
        <v>7.3203360796149797</v>
      </c>
      <c r="C105" s="95">
        <v>4487</v>
      </c>
      <c r="D105" s="95"/>
      <c r="E105" s="111"/>
    </row>
    <row r="106" spans="1:11">
      <c r="A106" t="s">
        <v>60</v>
      </c>
      <c r="B106" s="113">
        <v>16.131756756756801</v>
      </c>
      <c r="C106" s="95">
        <v>382</v>
      </c>
      <c r="D106" s="95"/>
      <c r="E106" s="111"/>
    </row>
    <row r="107" spans="1:11">
      <c r="A107" t="s">
        <v>62</v>
      </c>
      <c r="B107" s="113">
        <v>24.1679626749611</v>
      </c>
      <c r="C107" s="95">
        <v>777</v>
      </c>
      <c r="D107" s="95"/>
      <c r="E107" s="111"/>
    </row>
    <row r="108" spans="1:11">
      <c r="A108" t="s">
        <v>52</v>
      </c>
      <c r="B108" s="113">
        <v>58.267716535433102</v>
      </c>
      <c r="C108" s="95">
        <v>74</v>
      </c>
      <c r="D108" s="95"/>
      <c r="E108" s="111"/>
    </row>
    <row r="109" spans="1:11">
      <c r="A109" t="s">
        <v>63</v>
      </c>
      <c r="B109" s="113">
        <v>29.401805869074501</v>
      </c>
      <c r="C109" s="95">
        <v>521</v>
      </c>
      <c r="D109" s="95"/>
      <c r="E109" s="111"/>
    </row>
    <row r="110" spans="1:11">
      <c r="A110" t="s">
        <v>61</v>
      </c>
      <c r="B110" s="113">
        <v>30.034364261168399</v>
      </c>
      <c r="C110" s="95">
        <v>437</v>
      </c>
      <c r="D110" s="95"/>
      <c r="E110" s="111"/>
    </row>
    <row r="111" spans="1:11">
      <c r="A111" t="s">
        <v>23</v>
      </c>
      <c r="B111" s="113">
        <v>86.178543461237297</v>
      </c>
      <c r="C111" s="95">
        <v>4402</v>
      </c>
      <c r="D111" s="95"/>
      <c r="E111" s="111"/>
      <c r="H111" s="1"/>
      <c r="I111" s="118"/>
      <c r="J111" s="118"/>
      <c r="K111" s="118"/>
    </row>
    <row r="112" spans="1:11">
      <c r="A112" t="s">
        <v>59</v>
      </c>
      <c r="B112" s="113">
        <v>71.328671328671305</v>
      </c>
      <c r="C112" s="95">
        <v>1020</v>
      </c>
      <c r="D112" s="95"/>
      <c r="E112" s="111"/>
      <c r="H112"/>
      <c r="I112" s="7"/>
      <c r="J112" s="7"/>
      <c r="K112" s="7"/>
    </row>
    <row r="113" spans="1:11">
      <c r="A113" t="s">
        <v>55</v>
      </c>
      <c r="B113" s="113">
        <v>23.006134969325199</v>
      </c>
      <c r="C113" s="95">
        <v>75</v>
      </c>
      <c r="D113" s="95"/>
      <c r="E113" s="111"/>
      <c r="H113"/>
      <c r="I113" s="7"/>
      <c r="J113" s="7"/>
      <c r="K113" s="7"/>
    </row>
    <row r="114" spans="1:11">
      <c r="A114" t="s">
        <v>64</v>
      </c>
      <c r="B114" s="113">
        <v>8.0775444264943506</v>
      </c>
      <c r="C114" s="95">
        <v>1750</v>
      </c>
      <c r="D114" s="95"/>
      <c r="E114" s="111"/>
      <c r="H114"/>
      <c r="I114" s="7"/>
      <c r="J114" s="7"/>
      <c r="K114" s="7"/>
    </row>
    <row r="115" spans="1:11">
      <c r="H115"/>
      <c r="I115" s="7"/>
      <c r="J115" s="7"/>
      <c r="K115" s="7"/>
    </row>
    <row r="116" spans="1:11">
      <c r="H116" s="1"/>
      <c r="I116" s="83"/>
      <c r="J116" s="83"/>
      <c r="K116" s="83"/>
    </row>
    <row r="118" spans="1:11">
      <c r="A118" s="65" t="s">
        <v>68</v>
      </c>
    </row>
    <row r="119" spans="1:11">
      <c r="A119"/>
      <c r="B119" s="5" t="s">
        <v>38</v>
      </c>
      <c r="C119" s="5" t="s">
        <v>39</v>
      </c>
      <c r="D119" s="5" t="s">
        <v>37</v>
      </c>
      <c r="E119"/>
      <c r="G119"/>
      <c r="H119"/>
      <c r="I119"/>
    </row>
    <row r="120" spans="1:11">
      <c r="A120" t="s">
        <v>69</v>
      </c>
      <c r="B120" s="16">
        <v>213937.1</v>
      </c>
      <c r="C120" s="16">
        <v>350431.4</v>
      </c>
      <c r="D120" s="16">
        <f>B120+C120</f>
        <v>564368.5</v>
      </c>
      <c r="E120" s="7"/>
      <c r="G120"/>
      <c r="H120" s="114"/>
      <c r="I120" s="7"/>
    </row>
    <row r="121" spans="1:11">
      <c r="A121" t="s">
        <v>70</v>
      </c>
      <c r="B121" s="16">
        <v>139534.20000000001</v>
      </c>
      <c r="C121" s="16">
        <v>1625.2</v>
      </c>
      <c r="D121" s="16">
        <f>B121+C121</f>
        <v>141159.40000000002</v>
      </c>
      <c r="E121" s="7"/>
      <c r="G121"/>
      <c r="H121" s="114"/>
      <c r="I121" s="7"/>
    </row>
    <row r="122" spans="1:11">
      <c r="A122" t="s">
        <v>71</v>
      </c>
      <c r="B122" s="16">
        <v>76919.899999999994</v>
      </c>
      <c r="C122" s="5">
        <v>2015.1</v>
      </c>
      <c r="D122" s="16">
        <f>B122+C122</f>
        <v>78935</v>
      </c>
      <c r="E122" s="7"/>
      <c r="G122"/>
      <c r="H122" s="114"/>
      <c r="I122" s="7"/>
    </row>
    <row r="123" spans="1:11">
      <c r="A123" t="s">
        <v>72</v>
      </c>
      <c r="B123" s="16">
        <v>16206.8</v>
      </c>
      <c r="C123">
        <v>4766.3</v>
      </c>
      <c r="D123" s="16">
        <f>B123+C123</f>
        <v>20973.1</v>
      </c>
      <c r="E123" s="7"/>
      <c r="G123"/>
      <c r="H123" s="114"/>
      <c r="I123"/>
    </row>
    <row r="124" spans="1:11">
      <c r="B124" s="95">
        <v>446598</v>
      </c>
      <c r="C124" s="95">
        <v>358838</v>
      </c>
      <c r="D124" s="95">
        <f>SUM(D120:D123)</f>
        <v>805436</v>
      </c>
    </row>
    <row r="127" spans="1:11">
      <c r="A127" s="65" t="s">
        <v>68</v>
      </c>
    </row>
    <row r="128" spans="1:11">
      <c r="A128"/>
      <c r="B128" s="5" t="s">
        <v>38</v>
      </c>
      <c r="C128" s="5" t="s">
        <v>39</v>
      </c>
      <c r="D128" s="5" t="s">
        <v>37</v>
      </c>
    </row>
    <row r="129" spans="1:9">
      <c r="A129" t="s">
        <v>69</v>
      </c>
      <c r="B129" s="115">
        <v>0.47903729976399401</v>
      </c>
      <c r="C129" s="115">
        <v>0.97657271526427003</v>
      </c>
      <c r="D129" s="96">
        <v>0.70069937276208205</v>
      </c>
    </row>
    <row r="130" spans="1:9">
      <c r="A130" t="s">
        <v>70</v>
      </c>
      <c r="B130" s="115">
        <v>0.31243803151827798</v>
      </c>
      <c r="C130" s="115">
        <v>4.5290632541704103E-3</v>
      </c>
      <c r="D130" s="96">
        <v>0.17525836938006301</v>
      </c>
    </row>
    <row r="131" spans="1:9">
      <c r="A131" t="s">
        <v>71</v>
      </c>
      <c r="B131" s="115">
        <v>0.172235209293369</v>
      </c>
      <c r="C131" s="115">
        <v>5.6156259927878302E-3</v>
      </c>
      <c r="D131" s="96">
        <v>9.8002820832443494E-2</v>
      </c>
    </row>
    <row r="132" spans="1:9">
      <c r="A132" t="s">
        <v>72</v>
      </c>
      <c r="B132" s="115">
        <v>3.6289459424359301E-2</v>
      </c>
      <c r="C132" s="115">
        <v>1.32825954887721E-2</v>
      </c>
      <c r="D132" s="96">
        <v>2.6039437025412299E-2</v>
      </c>
    </row>
    <row r="133" spans="1:9">
      <c r="B133" s="115">
        <v>1</v>
      </c>
      <c r="C133" s="115">
        <v>1</v>
      </c>
      <c r="D133" s="96">
        <v>1</v>
      </c>
    </row>
    <row r="136" spans="1:9">
      <c r="A136" s="65" t="s">
        <v>73</v>
      </c>
    </row>
    <row r="137" spans="1:9">
      <c r="G137"/>
      <c r="H137"/>
      <c r="I137"/>
    </row>
    <row r="138" spans="1:9">
      <c r="A138"/>
      <c r="B138" s="116" t="s">
        <v>38</v>
      </c>
      <c r="C138" s="116" t="s">
        <v>39</v>
      </c>
      <c r="D138"/>
      <c r="E138"/>
      <c r="G138"/>
      <c r="H138"/>
      <c r="I138"/>
    </row>
    <row r="139" spans="1:9">
      <c r="A139" t="s">
        <v>74</v>
      </c>
      <c r="B139" s="116">
        <v>0</v>
      </c>
      <c r="C139" s="116">
        <v>0</v>
      </c>
      <c r="D139" s="28"/>
      <c r="E139" s="7"/>
      <c r="G139"/>
      <c r="H139"/>
      <c r="I139" s="7"/>
    </row>
    <row r="140" spans="1:9">
      <c r="A140" t="s">
        <v>75</v>
      </c>
      <c r="B140" s="116">
        <v>68.400000000000006</v>
      </c>
      <c r="C140" s="116">
        <v>0</v>
      </c>
      <c r="D140" s="28"/>
      <c r="E140" s="7"/>
      <c r="G140"/>
      <c r="H140" s="114"/>
      <c r="I140" s="7"/>
    </row>
    <row r="141" spans="1:9">
      <c r="A141" t="s">
        <v>76</v>
      </c>
      <c r="B141" s="116">
        <v>26.8</v>
      </c>
      <c r="C141" s="116">
        <v>135.41</v>
      </c>
      <c r="D141" s="28"/>
      <c r="E141"/>
      <c r="G141"/>
      <c r="H141" s="114"/>
      <c r="I141" s="7"/>
    </row>
    <row r="142" spans="1:9">
      <c r="A142" t="s">
        <v>77</v>
      </c>
      <c r="B142" s="116">
        <v>4212.3999999999996</v>
      </c>
      <c r="C142" s="116">
        <v>323</v>
      </c>
      <c r="D142" s="28"/>
      <c r="E142"/>
      <c r="G142"/>
      <c r="H142"/>
      <c r="I142"/>
    </row>
    <row r="143" spans="1:9">
      <c r="A143" t="s">
        <v>78</v>
      </c>
      <c r="B143" s="116">
        <v>411.1</v>
      </c>
      <c r="C143" s="116">
        <v>692.49</v>
      </c>
      <c r="D143" s="28"/>
      <c r="E143"/>
      <c r="G143"/>
      <c r="H143" s="114"/>
      <c r="I143"/>
    </row>
    <row r="144" spans="1:9">
      <c r="A144" t="s">
        <v>79</v>
      </c>
      <c r="B144" s="116">
        <v>2126.6</v>
      </c>
      <c r="C144" s="116">
        <v>558.44000000000005</v>
      </c>
      <c r="D144" s="28"/>
      <c r="E144"/>
      <c r="G144"/>
      <c r="H144" s="114"/>
      <c r="I144"/>
    </row>
    <row r="145" spans="1:9">
      <c r="A145" t="s">
        <v>80</v>
      </c>
      <c r="B145" s="116">
        <v>938.6</v>
      </c>
      <c r="C145" s="116">
        <v>715</v>
      </c>
      <c r="D145" s="28"/>
      <c r="E145" s="7"/>
      <c r="G145"/>
      <c r="H145" s="114"/>
      <c r="I145" s="7"/>
    </row>
    <row r="146" spans="1:9">
      <c r="A146" t="s">
        <v>81</v>
      </c>
      <c r="B146" s="116">
        <v>16827.599999999999</v>
      </c>
      <c r="C146" s="116">
        <v>4734.49</v>
      </c>
      <c r="D146" s="28"/>
      <c r="E146"/>
    </row>
    <row r="147" spans="1:9">
      <c r="A147" t="s">
        <v>82</v>
      </c>
      <c r="B147" s="116">
        <v>6782.6</v>
      </c>
      <c r="C147" s="116">
        <v>222227</v>
      </c>
      <c r="D147" s="28"/>
      <c r="E147"/>
    </row>
    <row r="148" spans="1:9">
      <c r="B148" s="117"/>
      <c r="C148" s="117"/>
    </row>
    <row r="153" spans="1:9">
      <c r="A153" s="65" t="s">
        <v>83</v>
      </c>
    </row>
    <row r="156" spans="1:9">
      <c r="A156"/>
      <c r="B156" s="5" t="s">
        <v>38</v>
      </c>
      <c r="C156" s="67" t="s">
        <v>39</v>
      </c>
      <c r="D156" s="5" t="s">
        <v>37</v>
      </c>
      <c r="E156"/>
    </row>
    <row r="157" spans="1:9">
      <c r="A157" t="s">
        <v>84</v>
      </c>
      <c r="B157" s="87">
        <v>8329.44</v>
      </c>
      <c r="C157" s="87">
        <v>17600.900000000001</v>
      </c>
      <c r="D157" s="119">
        <f>SUM(B157:C157)</f>
        <v>25930.340000000004</v>
      </c>
      <c r="E157" s="114"/>
    </row>
    <row r="158" spans="1:9">
      <c r="A158" t="s">
        <v>85</v>
      </c>
      <c r="B158" s="87">
        <v>1639.83</v>
      </c>
      <c r="C158" s="87">
        <v>5390.5</v>
      </c>
      <c r="D158" s="119">
        <f t="shared" ref="D158:D162" si="9">SUM(B158:C158)</f>
        <v>7030.33</v>
      </c>
      <c r="E158" s="114"/>
    </row>
    <row r="159" spans="1:9">
      <c r="A159" t="s">
        <v>86</v>
      </c>
      <c r="B159" s="87">
        <v>4826.78</v>
      </c>
      <c r="C159" s="87">
        <v>8249.1</v>
      </c>
      <c r="D159" s="119">
        <f t="shared" si="9"/>
        <v>13075.880000000001</v>
      </c>
      <c r="E159" s="114"/>
    </row>
    <row r="160" spans="1:9">
      <c r="A160" t="s">
        <v>87</v>
      </c>
      <c r="B160" s="87">
        <v>7139.91</v>
      </c>
      <c r="C160" s="87">
        <v>18790.5</v>
      </c>
      <c r="D160" s="119">
        <f t="shared" si="9"/>
        <v>25930.41</v>
      </c>
      <c r="E160" s="114"/>
    </row>
    <row r="161" spans="1:5">
      <c r="A161" t="s">
        <v>88</v>
      </c>
      <c r="B161" s="87">
        <v>6754.99</v>
      </c>
      <c r="C161" s="87">
        <v>69668.7</v>
      </c>
      <c r="D161" s="119">
        <f t="shared" si="9"/>
        <v>76423.69</v>
      </c>
      <c r="E161" s="114"/>
    </row>
    <row r="162" spans="1:5">
      <c r="A162" t="s">
        <v>89</v>
      </c>
      <c r="B162" s="87">
        <v>2703.03</v>
      </c>
      <c r="C162" s="87">
        <v>109686.3</v>
      </c>
      <c r="D162" s="119">
        <f t="shared" si="9"/>
        <v>112389.33</v>
      </c>
      <c r="E162" s="114"/>
    </row>
    <row r="163" spans="1:5">
      <c r="A163" s="66" t="s">
        <v>37</v>
      </c>
      <c r="B163" s="120">
        <f>SUM(B157:B162)</f>
        <v>31393.979999999996</v>
      </c>
      <c r="C163" s="120">
        <f t="shared" ref="C163:D163" si="10">SUM(C157:C162)</f>
        <v>229386</v>
      </c>
      <c r="D163" s="120">
        <f t="shared" si="10"/>
        <v>260779.98000000004</v>
      </c>
    </row>
    <row r="165" spans="1:5">
      <c r="A165"/>
      <c r="B165" s="5" t="s">
        <v>38</v>
      </c>
      <c r="C165" s="67" t="s">
        <v>39</v>
      </c>
      <c r="D165" s="67" t="s">
        <v>37</v>
      </c>
    </row>
    <row r="166" spans="1:5">
      <c r="A166" t="s">
        <v>84</v>
      </c>
      <c r="B166" s="115">
        <f>B157/SUM($B157:$C157)</f>
        <v>0.32122370936902483</v>
      </c>
      <c r="C166" s="115">
        <f t="shared" ref="C166:D172" si="11">C157/SUM($B157:$C157)</f>
        <v>0.67877629063097511</v>
      </c>
      <c r="D166" s="121">
        <f t="shared" si="11"/>
        <v>1</v>
      </c>
    </row>
    <row r="167" spans="1:5">
      <c r="A167" t="s">
        <v>85</v>
      </c>
      <c r="B167" s="115">
        <f t="shared" ref="B167" si="12">B158/SUM($B158:$C158)</f>
        <v>0.23325078623620796</v>
      </c>
      <c r="C167" s="115">
        <f t="shared" si="11"/>
        <v>0.76674921376379201</v>
      </c>
      <c r="D167" s="121">
        <f t="shared" si="11"/>
        <v>1</v>
      </c>
    </row>
    <row r="168" spans="1:5">
      <c r="A168" t="s">
        <v>86</v>
      </c>
      <c r="B168" s="115">
        <f t="shared" ref="B168" si="13">B159/SUM($B159:$C159)</f>
        <v>0.36913614991878169</v>
      </c>
      <c r="C168" s="115">
        <f t="shared" si="11"/>
        <v>0.63086385008121826</v>
      </c>
      <c r="D168" s="121">
        <f t="shared" si="11"/>
        <v>1</v>
      </c>
    </row>
    <row r="169" spans="1:5">
      <c r="A169" t="s">
        <v>87</v>
      </c>
      <c r="B169" s="115">
        <f t="shared" ref="B169" si="14">B160/SUM($B160:$C160)</f>
        <v>0.27534890501152892</v>
      </c>
      <c r="C169" s="115">
        <f t="shared" si="11"/>
        <v>0.72465109498847102</v>
      </c>
      <c r="D169" s="121">
        <f t="shared" si="11"/>
        <v>1</v>
      </c>
    </row>
    <row r="170" spans="1:5">
      <c r="A170" t="s">
        <v>88</v>
      </c>
      <c r="B170" s="115">
        <f t="shared" ref="B170" si="15">B161/SUM($B161:$C161)</f>
        <v>8.8388692040386949E-2</v>
      </c>
      <c r="C170" s="115">
        <f t="shared" si="11"/>
        <v>0.91161130795961298</v>
      </c>
      <c r="D170" s="121">
        <f t="shared" si="11"/>
        <v>1</v>
      </c>
    </row>
    <row r="171" spans="1:5">
      <c r="A171" t="s">
        <v>89</v>
      </c>
      <c r="B171" s="115">
        <f t="shared" ref="B171:B172" si="16">B162/SUM($B162:$C162)</f>
        <v>2.4050592703061761E-2</v>
      </c>
      <c r="C171" s="115">
        <f t="shared" si="11"/>
        <v>0.97594940729693824</v>
      </c>
      <c r="D171" s="121">
        <f t="shared" si="11"/>
        <v>1</v>
      </c>
    </row>
    <row r="172" spans="1:5">
      <c r="B172" s="115">
        <f t="shared" si="16"/>
        <v>0.12038493138928839</v>
      </c>
      <c r="C172" s="115">
        <f t="shared" si="11"/>
        <v>0.8796150686107117</v>
      </c>
      <c r="D172" s="121">
        <f t="shared" si="11"/>
        <v>1.0000000000000002</v>
      </c>
    </row>
    <row r="174" spans="1:5">
      <c r="A174"/>
      <c r="B174" s="5" t="s">
        <v>38</v>
      </c>
      <c r="C174" s="67" t="s">
        <v>39</v>
      </c>
      <c r="D174" s="67" t="s">
        <v>37</v>
      </c>
    </row>
    <row r="175" spans="1:5">
      <c r="A175" t="s">
        <v>84</v>
      </c>
      <c r="B175" s="115">
        <f>B157/SUM(B$157:B$162)</f>
        <v>0.26531965682592656</v>
      </c>
      <c r="C175" s="115">
        <f t="shared" ref="C175:D175" si="17">C157/SUM(C$157:C$162)</f>
        <v>7.6730489219045628E-2</v>
      </c>
      <c r="D175" s="115">
        <f t="shared" si="17"/>
        <v>9.9433783222162994E-2</v>
      </c>
    </row>
    <row r="176" spans="1:5">
      <c r="A176" t="s">
        <v>85</v>
      </c>
      <c r="B176" s="115">
        <f t="shared" ref="B176:D176" si="18">B158/SUM(B$157:B$162)</f>
        <v>5.2233899620245668E-2</v>
      </c>
      <c r="C176" s="115">
        <f t="shared" si="18"/>
        <v>2.3499690478058818E-2</v>
      </c>
      <c r="D176" s="115">
        <f t="shared" si="18"/>
        <v>2.6958856274166439E-2</v>
      </c>
    </row>
    <row r="177" spans="1:4">
      <c r="A177" t="s">
        <v>86</v>
      </c>
      <c r="B177" s="115">
        <f t="shared" ref="B177:D177" si="19">B159/SUM(B$157:B$162)</f>
        <v>0.15374858491978399</v>
      </c>
      <c r="C177" s="115">
        <f t="shared" si="19"/>
        <v>3.5961654155005102E-2</v>
      </c>
      <c r="D177" s="115">
        <f t="shared" si="19"/>
        <v>5.0141425733677865E-2</v>
      </c>
    </row>
    <row r="178" spans="1:4">
      <c r="A178" t="s">
        <v>87</v>
      </c>
      <c r="B178" s="115">
        <f t="shared" ref="B178:D178" si="20">B160/SUM(B$157:B$162)</f>
        <v>0.22742927147179176</v>
      </c>
      <c r="C178" s="115">
        <f t="shared" si="20"/>
        <v>8.1916507546232115E-2</v>
      </c>
      <c r="D178" s="115">
        <f t="shared" si="20"/>
        <v>9.9434051647676311E-2</v>
      </c>
    </row>
    <row r="179" spans="1:4">
      <c r="A179" t="s">
        <v>88</v>
      </c>
      <c r="B179" s="115">
        <f t="shared" ref="B179:D179" si="21">B161/SUM(B$157:B$162)</f>
        <v>0.21516832207958342</v>
      </c>
      <c r="C179" s="115">
        <f t="shared" si="21"/>
        <v>0.30371818681174961</v>
      </c>
      <c r="D179" s="115">
        <f t="shared" si="21"/>
        <v>0.293058117421437</v>
      </c>
    </row>
    <row r="180" spans="1:4">
      <c r="A180" t="s">
        <v>89</v>
      </c>
      <c r="B180" s="115">
        <f t="shared" ref="B180:D181" si="22">B162/SUM(B$157:B$162)</f>
        <v>8.6100265082668728E-2</v>
      </c>
      <c r="C180" s="115">
        <f t="shared" si="22"/>
        <v>0.47817347178990871</v>
      </c>
      <c r="D180" s="115">
        <f t="shared" si="22"/>
        <v>0.43097376570087931</v>
      </c>
    </row>
    <row r="181" spans="1:4">
      <c r="A181" s="66" t="s">
        <v>37</v>
      </c>
      <c r="B181" s="115">
        <f t="shared" si="22"/>
        <v>1</v>
      </c>
      <c r="C181" s="115">
        <f t="shared" si="22"/>
        <v>1</v>
      </c>
      <c r="D181" s="115">
        <f t="shared" si="22"/>
        <v>1</v>
      </c>
    </row>
  </sheetData>
  <sortState xmlns:xlrd2="http://schemas.microsoft.com/office/spreadsheetml/2017/richdata2" ref="A120:D123">
    <sortCondition descending="1" ref="B120:B123"/>
  </sortState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939"/>
  <sheetViews>
    <sheetView zoomScale="80" zoomScaleNormal="80" workbookViewId="0">
      <selection activeCell="A4" sqref="A4"/>
    </sheetView>
  </sheetViews>
  <sheetFormatPr defaultColWidth="9" defaultRowHeight="14.75"/>
  <cols>
    <col min="1" max="1" width="19.36328125" customWidth="1"/>
    <col min="2" max="2" width="25" style="5" customWidth="1"/>
    <col min="3" max="3" width="13.90625" style="5" customWidth="1"/>
    <col min="4" max="4" width="12.08984375" style="5" customWidth="1"/>
    <col min="5" max="5" width="11.31640625" style="5" customWidth="1"/>
    <col min="6" max="6" width="10.08984375" style="5" customWidth="1"/>
  </cols>
  <sheetData>
    <row r="2" spans="1:2" ht="16">
      <c r="A2" s="11" t="s">
        <v>90</v>
      </c>
    </row>
    <row r="5" spans="1:2">
      <c r="B5" s="5" t="s">
        <v>91</v>
      </c>
    </row>
    <row r="6" spans="1:2">
      <c r="A6" t="s">
        <v>92</v>
      </c>
      <c r="B6" s="14">
        <v>4.7699999999999996</v>
      </c>
    </row>
    <row r="7" spans="1:2">
      <c r="A7" t="s">
        <v>93</v>
      </c>
      <c r="B7" s="14">
        <v>5.76</v>
      </c>
    </row>
    <row r="8" spans="1:2">
      <c r="A8" t="s">
        <v>94</v>
      </c>
      <c r="B8" s="14">
        <v>8.43</v>
      </c>
    </row>
    <row r="9" spans="1:2">
      <c r="A9" t="s">
        <v>95</v>
      </c>
      <c r="B9" s="14">
        <v>8.4600000000000009</v>
      </c>
    </row>
    <row r="10" spans="1:2">
      <c r="A10" t="s">
        <v>96</v>
      </c>
      <c r="B10" s="14">
        <v>10.92</v>
      </c>
    </row>
    <row r="11" spans="1:2">
      <c r="A11" t="s">
        <v>97</v>
      </c>
      <c r="B11" s="14">
        <v>12.64</v>
      </c>
    </row>
    <row r="12" spans="1:2">
      <c r="A12" t="s">
        <v>98</v>
      </c>
      <c r="B12" s="14">
        <v>14.3</v>
      </c>
    </row>
    <row r="13" spans="1:2">
      <c r="A13" t="s">
        <v>99</v>
      </c>
      <c r="B13" s="14">
        <v>14.39</v>
      </c>
    </row>
    <row r="14" spans="1:2">
      <c r="A14" t="s">
        <v>100</v>
      </c>
      <c r="B14" s="14">
        <v>16.45</v>
      </c>
    </row>
    <row r="15" spans="1:2">
      <c r="A15" t="s">
        <v>101</v>
      </c>
      <c r="B15" s="14">
        <v>18.16</v>
      </c>
    </row>
    <row r="16" spans="1:2">
      <c r="A16" t="s">
        <v>102</v>
      </c>
      <c r="B16" s="14">
        <v>18.78</v>
      </c>
    </row>
    <row r="17" spans="1:8">
      <c r="A17" t="s">
        <v>103</v>
      </c>
      <c r="B17" s="14">
        <v>20.149999999999999</v>
      </c>
    </row>
    <row r="18" spans="1:8">
      <c r="A18" t="s">
        <v>104</v>
      </c>
      <c r="B18" s="14">
        <v>22.87</v>
      </c>
    </row>
    <row r="19" spans="1:8">
      <c r="H19" s="6"/>
    </row>
    <row r="20" spans="1:8">
      <c r="H20" s="6"/>
    </row>
    <row r="21" spans="1:8">
      <c r="B21" s="5" t="s">
        <v>105</v>
      </c>
      <c r="H21" s="6"/>
    </row>
    <row r="22" spans="1:8">
      <c r="A22" t="s">
        <v>92</v>
      </c>
      <c r="B22" s="14">
        <v>5.19</v>
      </c>
      <c r="D22"/>
      <c r="E22" s="14"/>
      <c r="H22" s="6"/>
    </row>
    <row r="23" spans="1:8">
      <c r="A23" t="s">
        <v>93</v>
      </c>
      <c r="B23" s="14">
        <v>9.1300000000000008</v>
      </c>
      <c r="D23" s="12"/>
      <c r="E23" s="14"/>
      <c r="H23" s="6"/>
    </row>
    <row r="24" spans="1:8">
      <c r="A24" t="s">
        <v>95</v>
      </c>
      <c r="B24" s="14">
        <v>14.67</v>
      </c>
      <c r="D24" s="12"/>
      <c r="E24" s="14"/>
      <c r="H24" s="6"/>
    </row>
    <row r="25" spans="1:8">
      <c r="A25" t="s">
        <v>94</v>
      </c>
      <c r="B25" s="14">
        <v>19.850000000000001</v>
      </c>
      <c r="D25" s="12"/>
      <c r="E25" s="14"/>
      <c r="H25" s="6"/>
    </row>
    <row r="26" spans="1:8">
      <c r="A26" t="s">
        <v>100</v>
      </c>
      <c r="B26" s="14">
        <v>21.37</v>
      </c>
      <c r="D26" s="12"/>
      <c r="E26" s="14"/>
      <c r="H26" s="6"/>
    </row>
    <row r="27" spans="1:8">
      <c r="A27" t="s">
        <v>96</v>
      </c>
      <c r="B27" s="14">
        <v>22.13</v>
      </c>
      <c r="D27" s="12"/>
      <c r="E27" s="14"/>
      <c r="H27" s="6"/>
    </row>
    <row r="28" spans="1:8">
      <c r="A28" t="s">
        <v>101</v>
      </c>
      <c r="B28" s="14">
        <v>23.77</v>
      </c>
      <c r="D28" s="12"/>
      <c r="E28" s="14"/>
      <c r="H28" s="6"/>
    </row>
    <row r="29" spans="1:8">
      <c r="A29" t="s">
        <v>102</v>
      </c>
      <c r="B29" s="14">
        <v>24.48</v>
      </c>
      <c r="D29" s="12"/>
      <c r="E29" s="14"/>
      <c r="H29" s="6"/>
    </row>
    <row r="30" spans="1:8">
      <c r="A30" t="s">
        <v>98</v>
      </c>
      <c r="B30" s="14">
        <v>25.47</v>
      </c>
      <c r="D30" s="12"/>
      <c r="E30" s="14"/>
      <c r="H30" s="6"/>
    </row>
    <row r="31" spans="1:8">
      <c r="A31" t="s">
        <v>104</v>
      </c>
      <c r="B31" s="14">
        <v>26.89</v>
      </c>
      <c r="D31" s="12"/>
      <c r="E31" s="14"/>
      <c r="H31" s="6"/>
    </row>
    <row r="32" spans="1:8">
      <c r="A32" t="s">
        <v>97</v>
      </c>
      <c r="B32" s="14">
        <v>27.47</v>
      </c>
      <c r="D32" s="12"/>
      <c r="E32" s="14"/>
    </row>
    <row r="33" spans="1:5">
      <c r="A33" t="s">
        <v>103</v>
      </c>
      <c r="B33" s="14">
        <v>27.75</v>
      </c>
      <c r="D33" s="12"/>
      <c r="E33" s="14"/>
    </row>
    <row r="34" spans="1:5">
      <c r="A34" t="s">
        <v>99</v>
      </c>
      <c r="B34" s="14">
        <v>36.06</v>
      </c>
      <c r="D34" s="12"/>
      <c r="E34" s="14"/>
    </row>
    <row r="39" spans="1:5">
      <c r="A39" s="1" t="s">
        <v>106</v>
      </c>
    </row>
    <row r="42" spans="1:5">
      <c r="C42" s="5" t="s">
        <v>107</v>
      </c>
    </row>
    <row r="43" spans="1:5">
      <c r="A43" t="s">
        <v>38</v>
      </c>
      <c r="B43" s="5" t="s">
        <v>366</v>
      </c>
      <c r="C43" s="14">
        <v>9.09</v>
      </c>
    </row>
    <row r="44" spans="1:5">
      <c r="B44" s="5" t="s">
        <v>51</v>
      </c>
      <c r="C44" s="14">
        <v>56.73</v>
      </c>
    </row>
    <row r="45" spans="1:5">
      <c r="B45" s="5" t="s">
        <v>312</v>
      </c>
      <c r="C45" s="14">
        <v>0.55000000000000004</v>
      </c>
    </row>
    <row r="46" spans="1:5">
      <c r="A46" t="s">
        <v>39</v>
      </c>
      <c r="B46" s="5" t="s">
        <v>51</v>
      </c>
      <c r="C46" s="14">
        <v>1.55</v>
      </c>
    </row>
    <row r="50" spans="1:3">
      <c r="A50" s="1" t="s">
        <v>108</v>
      </c>
    </row>
    <row r="52" spans="1:3">
      <c r="C52" s="5" t="s">
        <v>107</v>
      </c>
    </row>
    <row r="53" spans="1:3">
      <c r="A53" t="s">
        <v>38</v>
      </c>
      <c r="B53" s="5" t="s">
        <v>43</v>
      </c>
      <c r="C53" s="14">
        <v>36.33</v>
      </c>
    </row>
    <row r="54" spans="1:3">
      <c r="B54" s="5" t="s">
        <v>44</v>
      </c>
      <c r="C54" s="14">
        <v>37.53</v>
      </c>
    </row>
    <row r="55" spans="1:3">
      <c r="B55" s="5" t="s">
        <v>45</v>
      </c>
      <c r="C55" s="14">
        <v>50.56</v>
      </c>
    </row>
    <row r="56" spans="1:3">
      <c r="A56" t="s">
        <v>39</v>
      </c>
      <c r="B56" s="5" t="s">
        <v>42</v>
      </c>
      <c r="C56" s="14">
        <v>1.63</v>
      </c>
    </row>
    <row r="64" spans="1:3">
      <c r="A64" s="1" t="s">
        <v>109</v>
      </c>
    </row>
    <row r="67" spans="1:5">
      <c r="C67" s="5" t="s">
        <v>366</v>
      </c>
      <c r="D67" s="5" t="s">
        <v>51</v>
      </c>
      <c r="E67" s="5" t="s">
        <v>312</v>
      </c>
    </row>
    <row r="68" spans="1:5">
      <c r="A68" t="s">
        <v>39</v>
      </c>
      <c r="B68" s="12" t="s">
        <v>111</v>
      </c>
      <c r="C68" s="21"/>
      <c r="D68" s="21">
        <v>100</v>
      </c>
      <c r="E68" s="21"/>
    </row>
    <row r="69" spans="1:5">
      <c r="B69" s="12" t="s">
        <v>112</v>
      </c>
      <c r="C69" s="21"/>
      <c r="D69" s="21">
        <v>100</v>
      </c>
      <c r="E69" s="21"/>
    </row>
    <row r="70" spans="1:5">
      <c r="B70" s="12" t="s">
        <v>113</v>
      </c>
      <c r="C70" s="21"/>
      <c r="D70" s="21">
        <v>100</v>
      </c>
      <c r="E70" s="21"/>
    </row>
    <row r="71" spans="1:5">
      <c r="B71" s="12" t="s">
        <v>114</v>
      </c>
      <c r="C71" s="21"/>
      <c r="D71" s="21">
        <v>100</v>
      </c>
      <c r="E71" s="21"/>
    </row>
    <row r="72" spans="1:5">
      <c r="B72" s="12" t="s">
        <v>115</v>
      </c>
      <c r="C72" s="21"/>
      <c r="D72" s="21">
        <v>100</v>
      </c>
      <c r="E72" s="21"/>
    </row>
    <row r="73" spans="1:5">
      <c r="B73" s="12" t="s">
        <v>116</v>
      </c>
      <c r="C73" s="21"/>
      <c r="D73" s="21">
        <v>100</v>
      </c>
      <c r="E73" s="21"/>
    </row>
    <row r="74" spans="1:5">
      <c r="B74" s="12" t="s">
        <v>117</v>
      </c>
      <c r="C74" s="21"/>
      <c r="D74" s="21">
        <v>100</v>
      </c>
      <c r="E74" s="21"/>
    </row>
    <row r="75" spans="1:5">
      <c r="B75" s="12" t="s">
        <v>118</v>
      </c>
      <c r="C75" s="21"/>
      <c r="D75" s="21">
        <v>100</v>
      </c>
      <c r="E75" s="21"/>
    </row>
    <row r="76" spans="1:5">
      <c r="B76" s="12" t="s">
        <v>119</v>
      </c>
      <c r="C76" s="21"/>
      <c r="D76" s="21">
        <v>100</v>
      </c>
      <c r="E76" s="21"/>
    </row>
    <row r="77" spans="1:5">
      <c r="A77" t="s">
        <v>38</v>
      </c>
      <c r="B77" s="12" t="s">
        <v>111</v>
      </c>
      <c r="C77" s="21"/>
      <c r="D77" s="21">
        <v>100</v>
      </c>
      <c r="E77" s="21"/>
    </row>
    <row r="78" spans="1:5">
      <c r="B78" s="12" t="s">
        <v>112</v>
      </c>
      <c r="C78" s="21"/>
      <c r="D78" s="21">
        <v>100</v>
      </c>
      <c r="E78" s="21"/>
    </row>
    <row r="79" spans="1:5">
      <c r="B79" s="12" t="s">
        <v>113</v>
      </c>
      <c r="C79" s="21"/>
      <c r="D79" s="21">
        <v>100</v>
      </c>
      <c r="E79" s="21"/>
    </row>
    <row r="80" spans="1:5">
      <c r="B80" s="12" t="s">
        <v>114</v>
      </c>
      <c r="C80" s="21"/>
      <c r="D80" s="21">
        <v>100</v>
      </c>
      <c r="E80" s="21"/>
    </row>
    <row r="81" spans="1:7">
      <c r="B81" s="12" t="s">
        <v>115</v>
      </c>
      <c r="C81" s="21">
        <v>3.39</v>
      </c>
      <c r="D81" s="21">
        <v>96.61</v>
      </c>
      <c r="E81" s="21"/>
    </row>
    <row r="82" spans="1:7">
      <c r="B82" s="12" t="s">
        <v>116</v>
      </c>
      <c r="C82" s="21"/>
      <c r="D82" s="21">
        <v>100</v>
      </c>
      <c r="E82" s="21"/>
    </row>
    <row r="83" spans="1:7">
      <c r="B83" s="12" t="s">
        <v>117</v>
      </c>
      <c r="C83" s="21">
        <v>18.36</v>
      </c>
      <c r="D83" s="21">
        <v>81.64</v>
      </c>
      <c r="E83" s="21"/>
    </row>
    <row r="84" spans="1:7">
      <c r="B84" s="12" t="s">
        <v>118</v>
      </c>
      <c r="C84" s="21">
        <v>7.43</v>
      </c>
      <c r="D84" s="21">
        <v>92.57</v>
      </c>
      <c r="E84" s="21"/>
    </row>
    <row r="85" spans="1:7">
      <c r="B85" s="12" t="s">
        <v>119</v>
      </c>
      <c r="C85" s="21"/>
      <c r="D85" s="21">
        <v>97.91</v>
      </c>
      <c r="E85" s="21">
        <v>2.09</v>
      </c>
    </row>
    <row r="88" spans="1:7">
      <c r="A88" s="1" t="s">
        <v>120</v>
      </c>
    </row>
    <row r="90" spans="1:7">
      <c r="C90" s="5" t="s">
        <v>42</v>
      </c>
      <c r="D90" s="5" t="s">
        <v>43</v>
      </c>
      <c r="E90" s="5" t="s">
        <v>44</v>
      </c>
      <c r="F90" s="5" t="s">
        <v>45</v>
      </c>
    </row>
    <row r="91" spans="1:7">
      <c r="A91" t="s">
        <v>39</v>
      </c>
      <c r="B91" s="12" t="s">
        <v>111</v>
      </c>
      <c r="C91" s="16"/>
      <c r="D91" s="16"/>
      <c r="E91" s="16"/>
      <c r="F91" s="16"/>
      <c r="G91" s="16">
        <v>1</v>
      </c>
    </row>
    <row r="92" spans="1:7">
      <c r="B92" s="12" t="s">
        <v>112</v>
      </c>
      <c r="C92" s="16">
        <v>80</v>
      </c>
      <c r="D92" s="16">
        <v>20</v>
      </c>
      <c r="E92" s="16"/>
      <c r="F92" s="16"/>
      <c r="G92" s="16">
        <v>2</v>
      </c>
    </row>
    <row r="93" spans="1:7">
      <c r="B93" s="12" t="s">
        <v>113</v>
      </c>
      <c r="C93" s="16">
        <v>81.25</v>
      </c>
      <c r="D93" s="16">
        <v>18.75</v>
      </c>
      <c r="E93" s="16"/>
      <c r="F93" s="16"/>
      <c r="G93" s="16">
        <v>3</v>
      </c>
    </row>
    <row r="94" spans="1:7">
      <c r="B94" s="12" t="s">
        <v>114</v>
      </c>
      <c r="C94" s="16">
        <v>80</v>
      </c>
      <c r="D94" s="16">
        <v>20</v>
      </c>
      <c r="E94" s="16"/>
      <c r="F94" s="16"/>
      <c r="G94" s="16">
        <v>4</v>
      </c>
    </row>
    <row r="95" spans="1:7">
      <c r="B95" s="12" t="s">
        <v>115</v>
      </c>
      <c r="C95" s="16">
        <v>77.78</v>
      </c>
      <c r="D95" s="16">
        <v>22.22</v>
      </c>
      <c r="E95" s="16"/>
      <c r="F95" s="16"/>
      <c r="G95" s="16">
        <v>5</v>
      </c>
    </row>
    <row r="96" spans="1:7">
      <c r="B96" s="12" t="s">
        <v>116</v>
      </c>
      <c r="C96" s="16">
        <v>77.78</v>
      </c>
      <c r="D96" s="16">
        <v>22.22</v>
      </c>
      <c r="E96" s="16"/>
      <c r="F96" s="16"/>
      <c r="G96" s="16">
        <v>6</v>
      </c>
    </row>
    <row r="97" spans="1:7">
      <c r="B97" s="12" t="s">
        <v>117</v>
      </c>
      <c r="C97" s="16">
        <v>85.71</v>
      </c>
      <c r="D97" s="16">
        <v>14.29</v>
      </c>
      <c r="E97" s="16"/>
      <c r="F97" s="16"/>
      <c r="G97" s="16">
        <v>7</v>
      </c>
    </row>
    <row r="98" spans="1:7">
      <c r="B98" s="12" t="s">
        <v>118</v>
      </c>
      <c r="C98" s="16">
        <v>80.77</v>
      </c>
      <c r="D98" s="16">
        <v>19.23</v>
      </c>
      <c r="E98" s="16"/>
      <c r="F98" s="16"/>
      <c r="G98" s="16">
        <v>8</v>
      </c>
    </row>
    <row r="99" spans="1:7">
      <c r="B99" s="12" t="s">
        <v>119</v>
      </c>
      <c r="C99" s="16">
        <v>88</v>
      </c>
      <c r="D99" s="16">
        <v>12</v>
      </c>
      <c r="E99" s="16"/>
      <c r="F99" s="16"/>
      <c r="G99" s="16">
        <v>9</v>
      </c>
    </row>
    <row r="100" spans="1:7">
      <c r="A100" t="s">
        <v>38</v>
      </c>
      <c r="B100" s="12" t="s">
        <v>111</v>
      </c>
      <c r="C100" s="16"/>
      <c r="D100" s="16"/>
      <c r="E100" s="16">
        <v>50</v>
      </c>
      <c r="F100" s="16">
        <v>50</v>
      </c>
      <c r="G100" s="16">
        <v>1</v>
      </c>
    </row>
    <row r="101" spans="1:7">
      <c r="B101" s="12" t="s">
        <v>112</v>
      </c>
      <c r="C101" s="16"/>
      <c r="D101" s="16">
        <v>38.46</v>
      </c>
      <c r="E101" s="16">
        <v>30.77</v>
      </c>
      <c r="F101" s="16">
        <v>30.77</v>
      </c>
      <c r="G101" s="16">
        <v>2</v>
      </c>
    </row>
    <row r="102" spans="1:7">
      <c r="B102" s="12" t="s">
        <v>113</v>
      </c>
      <c r="C102" s="16"/>
      <c r="D102" s="16">
        <v>38.46</v>
      </c>
      <c r="E102" s="16">
        <v>23.08</v>
      </c>
      <c r="F102" s="16">
        <v>38.46</v>
      </c>
      <c r="G102" s="16">
        <v>3</v>
      </c>
    </row>
    <row r="103" spans="1:7">
      <c r="B103" s="12" t="s">
        <v>114</v>
      </c>
      <c r="C103" s="16"/>
      <c r="D103" s="16">
        <v>28.57</v>
      </c>
      <c r="E103" s="16">
        <v>57.14</v>
      </c>
      <c r="F103" s="16">
        <v>14.29</v>
      </c>
      <c r="G103" s="16">
        <v>4</v>
      </c>
    </row>
    <row r="104" spans="1:7">
      <c r="B104" s="12" t="s">
        <v>115</v>
      </c>
      <c r="C104" s="16">
        <v>3.02</v>
      </c>
      <c r="D104" s="16">
        <v>21.13</v>
      </c>
      <c r="E104" s="16">
        <v>54.34</v>
      </c>
      <c r="F104" s="16">
        <v>21.51</v>
      </c>
      <c r="G104" s="16">
        <v>5</v>
      </c>
    </row>
    <row r="105" spans="1:7">
      <c r="B105" s="12" t="s">
        <v>116</v>
      </c>
      <c r="C105" s="16"/>
      <c r="D105" s="16">
        <v>25</v>
      </c>
      <c r="E105" s="16">
        <v>75</v>
      </c>
      <c r="F105" s="16"/>
      <c r="G105" s="16">
        <v>6</v>
      </c>
    </row>
    <row r="106" spans="1:7">
      <c r="B106" s="12" t="s">
        <v>117</v>
      </c>
      <c r="C106" s="16"/>
      <c r="D106" s="16"/>
      <c r="E106" s="16">
        <v>67.34</v>
      </c>
      <c r="F106" s="16">
        <v>32.659999999999997</v>
      </c>
      <c r="G106" s="16">
        <v>7</v>
      </c>
    </row>
    <row r="107" spans="1:7">
      <c r="B107" s="12" t="s">
        <v>118</v>
      </c>
      <c r="C107" s="16"/>
      <c r="D107" s="16">
        <v>39.67</v>
      </c>
      <c r="E107" s="16">
        <v>39.67</v>
      </c>
      <c r="F107" s="16">
        <v>20.66</v>
      </c>
      <c r="G107" s="16">
        <v>8</v>
      </c>
    </row>
    <row r="108" spans="1:7">
      <c r="B108" s="12" t="s">
        <v>119</v>
      </c>
      <c r="C108" s="16"/>
      <c r="D108" s="16">
        <v>16.71</v>
      </c>
      <c r="E108" s="16">
        <v>58.75</v>
      </c>
      <c r="F108" s="16">
        <v>24.54</v>
      </c>
      <c r="G108" s="16">
        <v>9</v>
      </c>
    </row>
    <row r="112" spans="1:7">
      <c r="A112" s="1" t="s">
        <v>121</v>
      </c>
    </row>
    <row r="115" spans="1:8">
      <c r="C115" s="5" t="s">
        <v>122</v>
      </c>
      <c r="D115" s="5" t="s">
        <v>38</v>
      </c>
    </row>
    <row r="116" spans="1:8">
      <c r="A116" t="s">
        <v>20</v>
      </c>
      <c r="B116" s="5" t="s">
        <v>366</v>
      </c>
      <c r="C116" s="14"/>
      <c r="D116" s="14">
        <v>27.3</v>
      </c>
      <c r="G116" s="6"/>
      <c r="H116" s="6"/>
    </row>
    <row r="117" spans="1:8">
      <c r="B117" s="5" t="s">
        <v>51</v>
      </c>
      <c r="C117" s="14">
        <v>33.6</v>
      </c>
      <c r="D117" s="14">
        <v>62.6</v>
      </c>
    </row>
    <row r="118" spans="1:8">
      <c r="B118" s="5" t="s">
        <v>312</v>
      </c>
      <c r="C118" s="14"/>
      <c r="D118" s="14">
        <v>1.1000000000000001</v>
      </c>
    </row>
    <row r="119" spans="1:8">
      <c r="A119" t="s">
        <v>123</v>
      </c>
      <c r="B119" s="5" t="s">
        <v>42</v>
      </c>
      <c r="C119" s="14">
        <v>26.1</v>
      </c>
      <c r="D119" s="14">
        <v>50</v>
      </c>
    </row>
    <row r="120" spans="1:8">
      <c r="B120" s="5" t="s">
        <v>43</v>
      </c>
      <c r="C120" s="14">
        <v>69.2</v>
      </c>
      <c r="D120" s="14">
        <v>53.1</v>
      </c>
    </row>
    <row r="121" spans="1:8">
      <c r="B121" s="5" t="s">
        <v>44</v>
      </c>
      <c r="C121" s="14"/>
      <c r="D121" s="14">
        <v>45.7</v>
      </c>
    </row>
    <row r="122" spans="1:8">
      <c r="B122" s="5" t="s">
        <v>45</v>
      </c>
      <c r="C122" s="14"/>
      <c r="D122" s="14">
        <v>47.8</v>
      </c>
    </row>
    <row r="133" spans="1:7">
      <c r="A133" s="1" t="s">
        <v>124</v>
      </c>
    </row>
    <row r="135" spans="1:7">
      <c r="C135" s="5" t="s">
        <v>125</v>
      </c>
    </row>
    <row r="136" spans="1:7">
      <c r="D136" s="5" t="s">
        <v>126</v>
      </c>
      <c r="E136" s="5" t="s">
        <v>127</v>
      </c>
      <c r="F136" s="5" t="s">
        <v>128</v>
      </c>
      <c r="G136" t="s">
        <v>129</v>
      </c>
    </row>
    <row r="137" spans="1:7">
      <c r="A137" t="s">
        <v>38</v>
      </c>
      <c r="B137" s="5" t="s">
        <v>20</v>
      </c>
      <c r="C137" s="5" t="s">
        <v>49</v>
      </c>
      <c r="D137" s="14"/>
      <c r="E137" s="14"/>
      <c r="F137" s="14">
        <v>33.33</v>
      </c>
      <c r="G137" s="6">
        <v>66.67</v>
      </c>
    </row>
    <row r="138" spans="1:7">
      <c r="C138" s="5" t="s">
        <v>51</v>
      </c>
      <c r="D138" s="14">
        <v>7.48</v>
      </c>
      <c r="E138" s="14">
        <v>16.82</v>
      </c>
      <c r="F138" s="14">
        <v>21.5</v>
      </c>
      <c r="G138" s="6">
        <v>54.21</v>
      </c>
    </row>
    <row r="139" spans="1:7">
      <c r="C139" s="5" t="s">
        <v>312</v>
      </c>
      <c r="D139" s="14"/>
      <c r="E139" s="14"/>
      <c r="F139" s="14"/>
      <c r="G139" s="6">
        <v>100</v>
      </c>
    </row>
    <row r="140" spans="1:7">
      <c r="B140" s="5" t="s">
        <v>123</v>
      </c>
      <c r="C140" s="5" t="s">
        <v>42</v>
      </c>
      <c r="D140" s="14"/>
      <c r="E140" s="14"/>
      <c r="F140" s="14">
        <v>100</v>
      </c>
      <c r="G140" s="6"/>
    </row>
    <row r="141" spans="1:7">
      <c r="C141" s="5" t="s">
        <v>43</v>
      </c>
      <c r="D141" s="14"/>
      <c r="E141" s="14">
        <v>15.79</v>
      </c>
      <c r="F141" s="14">
        <v>26.32</v>
      </c>
      <c r="G141" s="6">
        <v>57.89</v>
      </c>
    </row>
    <row r="142" spans="1:7">
      <c r="C142" s="5" t="s">
        <v>44</v>
      </c>
      <c r="D142" s="14">
        <v>11.02</v>
      </c>
      <c r="E142" s="14">
        <v>17.62</v>
      </c>
      <c r="F142" s="14">
        <v>15.42</v>
      </c>
      <c r="G142" s="6">
        <v>55.94</v>
      </c>
    </row>
    <row r="143" spans="1:7">
      <c r="C143" s="5" t="s">
        <v>45</v>
      </c>
      <c r="D143" s="14">
        <v>6.59</v>
      </c>
      <c r="E143" s="14">
        <v>15.38</v>
      </c>
      <c r="F143" s="14">
        <v>24.44</v>
      </c>
      <c r="G143" s="6">
        <v>53.59</v>
      </c>
    </row>
    <row r="144" spans="1:7">
      <c r="A144" t="s">
        <v>39</v>
      </c>
      <c r="B144" s="5" t="s">
        <v>20</v>
      </c>
      <c r="C144" s="5" t="s">
        <v>51</v>
      </c>
      <c r="D144" s="14">
        <v>6.8</v>
      </c>
      <c r="E144" s="14">
        <v>20.5</v>
      </c>
      <c r="F144" s="14">
        <v>40.9</v>
      </c>
      <c r="G144" s="6">
        <v>31.8</v>
      </c>
    </row>
    <row r="145" spans="1:7">
      <c r="B145" s="5" t="s">
        <v>123</v>
      </c>
      <c r="C145" s="5" t="s">
        <v>42</v>
      </c>
      <c r="D145" s="14">
        <v>5.71</v>
      </c>
      <c r="E145" s="14">
        <v>22.86</v>
      </c>
      <c r="F145" s="14">
        <v>45.71</v>
      </c>
      <c r="G145" s="6">
        <v>25.71</v>
      </c>
    </row>
    <row r="146" spans="1:7">
      <c r="C146" s="5" t="s">
        <v>43</v>
      </c>
      <c r="D146" s="14">
        <v>11.11</v>
      </c>
      <c r="E146" s="14">
        <v>11.11</v>
      </c>
      <c r="F146" s="14">
        <v>22.22</v>
      </c>
      <c r="G146" s="6">
        <v>55.56</v>
      </c>
    </row>
    <row r="155" spans="1:7">
      <c r="A155" s="1" t="s">
        <v>130</v>
      </c>
    </row>
    <row r="158" spans="1:7">
      <c r="D158" s="5" t="s">
        <v>131</v>
      </c>
      <c r="E158" s="5" t="s">
        <v>132</v>
      </c>
      <c r="F158" s="5" t="s">
        <v>133</v>
      </c>
      <c r="G158" s="5" t="s">
        <v>134</v>
      </c>
    </row>
    <row r="159" spans="1:7">
      <c r="A159" t="s">
        <v>38</v>
      </c>
      <c r="B159" s="5" t="s">
        <v>20</v>
      </c>
      <c r="C159" s="5" t="s">
        <v>49</v>
      </c>
      <c r="D159" s="14"/>
      <c r="E159" s="14"/>
      <c r="F159" s="14">
        <v>33.299999999999997</v>
      </c>
      <c r="G159" s="14">
        <v>66.7</v>
      </c>
    </row>
    <row r="160" spans="1:7">
      <c r="C160" s="5" t="s">
        <v>51</v>
      </c>
      <c r="D160" s="14">
        <v>5.6</v>
      </c>
      <c r="E160" s="14">
        <v>15.9</v>
      </c>
      <c r="F160" s="14">
        <v>33.6</v>
      </c>
      <c r="G160" s="14">
        <v>44.9</v>
      </c>
    </row>
    <row r="161" spans="1:7">
      <c r="C161" s="5" t="s">
        <v>312</v>
      </c>
      <c r="D161" s="14"/>
      <c r="E161" s="14"/>
      <c r="F161" s="14"/>
      <c r="G161" s="14">
        <v>100</v>
      </c>
    </row>
    <row r="162" spans="1:7">
      <c r="B162" s="5" t="s">
        <v>123</v>
      </c>
      <c r="C162" s="5" t="s">
        <v>42</v>
      </c>
      <c r="D162" s="14"/>
      <c r="E162" s="14"/>
      <c r="F162" s="14">
        <v>100</v>
      </c>
      <c r="G162" s="14"/>
    </row>
    <row r="163" spans="1:7">
      <c r="C163" s="5" t="s">
        <v>43</v>
      </c>
      <c r="D163" s="14"/>
      <c r="E163" s="14">
        <v>31.58</v>
      </c>
      <c r="F163" s="14">
        <v>26.32</v>
      </c>
      <c r="G163" s="14">
        <v>42.11</v>
      </c>
    </row>
    <row r="164" spans="1:7">
      <c r="C164" s="5" t="s">
        <v>44</v>
      </c>
      <c r="D164" s="14">
        <v>8.81</v>
      </c>
      <c r="E164" s="14">
        <v>11.02</v>
      </c>
      <c r="F164" s="14">
        <v>28.64</v>
      </c>
      <c r="G164" s="14">
        <v>51.53</v>
      </c>
    </row>
    <row r="165" spans="1:7">
      <c r="C165" s="5" t="s">
        <v>45</v>
      </c>
      <c r="D165" s="14">
        <v>4.3899999999999997</v>
      </c>
      <c r="E165" s="14">
        <v>13.18</v>
      </c>
      <c r="F165" s="14">
        <v>39.82</v>
      </c>
      <c r="G165" s="14">
        <v>42.6</v>
      </c>
    </row>
    <row r="166" spans="1:7">
      <c r="A166" t="s">
        <v>39</v>
      </c>
      <c r="B166" s="5" t="s">
        <v>20</v>
      </c>
      <c r="C166" s="5" t="s">
        <v>51</v>
      </c>
      <c r="D166" s="14">
        <v>6.8</v>
      </c>
      <c r="E166" s="14">
        <v>34.1</v>
      </c>
      <c r="F166" s="14">
        <v>29.5</v>
      </c>
      <c r="G166" s="14">
        <v>29.5</v>
      </c>
    </row>
    <row r="167" spans="1:7">
      <c r="B167" s="5" t="s">
        <v>123</v>
      </c>
      <c r="C167" s="5" t="s">
        <v>42</v>
      </c>
      <c r="D167" s="14">
        <v>2.86</v>
      </c>
      <c r="E167" s="14">
        <v>40</v>
      </c>
      <c r="F167" s="14">
        <v>31.43</v>
      </c>
      <c r="G167" s="14">
        <v>25.71</v>
      </c>
    </row>
    <row r="168" spans="1:7">
      <c r="C168" s="5" t="s">
        <v>43</v>
      </c>
      <c r="D168" s="14">
        <v>22.22</v>
      </c>
      <c r="E168" s="14">
        <v>11.11</v>
      </c>
      <c r="F168" s="14">
        <v>22.22</v>
      </c>
      <c r="G168" s="14">
        <v>44.44</v>
      </c>
    </row>
    <row r="174" spans="1:7">
      <c r="A174" s="1" t="s">
        <v>135</v>
      </c>
    </row>
    <row r="175" spans="1:7">
      <c r="A175" s="5"/>
    </row>
    <row r="176" spans="1:7">
      <c r="A176" s="5"/>
      <c r="B176" s="5" t="s">
        <v>38</v>
      </c>
      <c r="C176" s="5" t="s">
        <v>39</v>
      </c>
    </row>
    <row r="177" spans="1:6">
      <c r="A177" s="12" t="s">
        <v>136</v>
      </c>
      <c r="B177" s="14">
        <v>100</v>
      </c>
      <c r="C177" s="14">
        <v>62</v>
      </c>
    </row>
    <row r="178" spans="1:6">
      <c r="A178" s="12" t="s">
        <v>137</v>
      </c>
      <c r="B178" s="14">
        <v>15</v>
      </c>
      <c r="C178" s="14">
        <v>3</v>
      </c>
    </row>
    <row r="179" spans="1:6">
      <c r="A179" s="12" t="s">
        <v>138</v>
      </c>
      <c r="B179" s="14">
        <v>45</v>
      </c>
      <c r="C179" s="14">
        <v>0</v>
      </c>
    </row>
    <row r="180" spans="1:6">
      <c r="A180" s="12" t="s">
        <v>139</v>
      </c>
      <c r="B180" s="14">
        <v>10</v>
      </c>
      <c r="C180" s="14">
        <v>0</v>
      </c>
    </row>
    <row r="181" spans="1:6">
      <c r="A181" s="12" t="s">
        <v>140</v>
      </c>
      <c r="B181" s="14">
        <v>77</v>
      </c>
      <c r="C181" s="14">
        <v>4</v>
      </c>
    </row>
    <row r="189" spans="1:6">
      <c r="A189" s="1" t="s">
        <v>141</v>
      </c>
    </row>
    <row r="191" spans="1:6">
      <c r="C191" s="5" t="s">
        <v>42</v>
      </c>
      <c r="D191" s="5" t="s">
        <v>43</v>
      </c>
      <c r="E191" s="5" t="s">
        <v>44</v>
      </c>
      <c r="F191" s="5" t="s">
        <v>45</v>
      </c>
    </row>
    <row r="192" spans="1:6">
      <c r="A192" t="s">
        <v>38</v>
      </c>
      <c r="B192" s="5" t="s">
        <v>136</v>
      </c>
      <c r="C192" s="14">
        <v>12.5</v>
      </c>
      <c r="D192" s="14">
        <v>46.55</v>
      </c>
      <c r="E192" s="14">
        <v>26.22</v>
      </c>
      <c r="F192" s="14">
        <v>14.73</v>
      </c>
    </row>
    <row r="193" spans="1:6">
      <c r="B193" s="5" t="s">
        <v>137</v>
      </c>
      <c r="C193" s="14">
        <v>3.88</v>
      </c>
      <c r="D193" s="14">
        <v>41.46</v>
      </c>
      <c r="E193" s="14">
        <v>30.98</v>
      </c>
      <c r="F193" s="14">
        <v>23.67</v>
      </c>
    </row>
    <row r="194" spans="1:6">
      <c r="B194" s="5" t="s">
        <v>138</v>
      </c>
      <c r="C194" s="14">
        <v>7.92</v>
      </c>
      <c r="D194" s="14">
        <v>39.06</v>
      </c>
      <c r="E194" s="14">
        <v>29.03</v>
      </c>
      <c r="F194" s="14">
        <v>23.98</v>
      </c>
    </row>
    <row r="195" spans="1:6">
      <c r="B195" s="5" t="s">
        <v>139</v>
      </c>
      <c r="C195" s="14">
        <v>4.8600000000000003</v>
      </c>
      <c r="D195" s="14">
        <v>41.18</v>
      </c>
      <c r="E195" s="14">
        <v>21.47</v>
      </c>
      <c r="F195" s="14">
        <v>32.49</v>
      </c>
    </row>
    <row r="196" spans="1:6">
      <c r="B196" s="5" t="s">
        <v>140</v>
      </c>
      <c r="C196" s="14">
        <v>8.67</v>
      </c>
      <c r="D196" s="14">
        <v>44.94</v>
      </c>
      <c r="E196" s="14">
        <v>27.74</v>
      </c>
      <c r="F196" s="14">
        <v>18.66</v>
      </c>
    </row>
    <row r="197" spans="1:6">
      <c r="A197" t="s">
        <v>39</v>
      </c>
      <c r="B197" s="5" t="s">
        <v>136</v>
      </c>
      <c r="C197" s="14">
        <v>91.59</v>
      </c>
      <c r="D197" s="14">
        <v>8.32</v>
      </c>
      <c r="E197" s="14">
        <v>0</v>
      </c>
      <c r="F197" s="14">
        <v>0.08</v>
      </c>
    </row>
    <row r="198" spans="1:6">
      <c r="B198" s="5" t="s">
        <v>137</v>
      </c>
      <c r="C198" s="14">
        <v>85.09</v>
      </c>
      <c r="D198" s="14">
        <v>14.91</v>
      </c>
      <c r="E198" s="14">
        <v>0</v>
      </c>
      <c r="F198" s="14">
        <v>0</v>
      </c>
    </row>
    <row r="199" spans="1:6">
      <c r="B199" s="5" t="s">
        <v>138</v>
      </c>
      <c r="C199" s="14">
        <v>73.13</v>
      </c>
      <c r="D199" s="14">
        <v>26.87</v>
      </c>
      <c r="E199" s="14">
        <v>0</v>
      </c>
      <c r="F199" s="14">
        <v>0</v>
      </c>
    </row>
    <row r="200" spans="1:6">
      <c r="B200" s="5" t="s">
        <v>139</v>
      </c>
      <c r="C200" s="14">
        <v>100</v>
      </c>
      <c r="D200" s="14">
        <v>0</v>
      </c>
      <c r="E200" s="14">
        <v>0</v>
      </c>
      <c r="F200" s="14">
        <v>0</v>
      </c>
    </row>
    <row r="201" spans="1:6">
      <c r="B201" s="5" t="s">
        <v>140</v>
      </c>
      <c r="C201" s="14">
        <v>76.66</v>
      </c>
      <c r="D201" s="14">
        <v>23.34</v>
      </c>
      <c r="E201" s="14">
        <v>0</v>
      </c>
      <c r="F201" s="14">
        <v>0</v>
      </c>
    </row>
    <row r="206" spans="1:6">
      <c r="A206" s="1" t="s">
        <v>142</v>
      </c>
    </row>
    <row r="209" spans="1:9">
      <c r="C209" s="5" t="s">
        <v>143</v>
      </c>
      <c r="D209" s="5" t="s">
        <v>144</v>
      </c>
      <c r="E209" s="5" t="s">
        <v>145</v>
      </c>
      <c r="F209" s="5" t="s">
        <v>146</v>
      </c>
      <c r="G209" s="5" t="s">
        <v>77</v>
      </c>
      <c r="H209" s="5" t="s">
        <v>147</v>
      </c>
      <c r="I209" s="5" t="s">
        <v>148</v>
      </c>
    </row>
    <row r="210" spans="1:9">
      <c r="A210" t="s">
        <v>38</v>
      </c>
      <c r="B210" s="5" t="s">
        <v>366</v>
      </c>
      <c r="C210" s="14">
        <v>20.83</v>
      </c>
      <c r="D210" s="14">
        <v>12.5</v>
      </c>
      <c r="E210" s="14">
        <v>18.75</v>
      </c>
      <c r="F210" s="14">
        <v>12.5</v>
      </c>
      <c r="G210" s="14">
        <v>12.5</v>
      </c>
      <c r="H210" s="14">
        <v>12.5</v>
      </c>
      <c r="I210" s="14">
        <v>10.42</v>
      </c>
    </row>
    <row r="211" spans="1:9">
      <c r="B211" s="5" t="s">
        <v>51</v>
      </c>
      <c r="C211" s="14">
        <v>21.26</v>
      </c>
      <c r="D211" s="14">
        <v>12.08</v>
      </c>
      <c r="E211" s="14">
        <v>17.86</v>
      </c>
      <c r="F211" s="14">
        <v>12.83</v>
      </c>
      <c r="G211" s="14">
        <v>11.82</v>
      </c>
      <c r="H211" s="14">
        <v>12.08</v>
      </c>
      <c r="I211" s="14">
        <v>12.08</v>
      </c>
    </row>
    <row r="212" spans="1:9">
      <c r="B212" s="5" t="s">
        <v>312</v>
      </c>
      <c r="C212" s="14">
        <v>22</v>
      </c>
      <c r="D212" s="14">
        <v>11.3</v>
      </c>
      <c r="E212" s="14">
        <v>21.88</v>
      </c>
      <c r="F212" s="14">
        <v>11.3</v>
      </c>
      <c r="G212" s="14">
        <v>11.18</v>
      </c>
      <c r="H212" s="14">
        <v>11.18</v>
      </c>
      <c r="I212" s="14">
        <v>11.18</v>
      </c>
    </row>
    <row r="213" spans="1:9">
      <c r="B213" s="5" t="s">
        <v>110</v>
      </c>
      <c r="C213" s="14">
        <v>21.04</v>
      </c>
      <c r="D213" s="14">
        <v>12.19</v>
      </c>
      <c r="E213" s="14">
        <v>16.329999999999998</v>
      </c>
      <c r="F213" s="14">
        <v>12.23</v>
      </c>
      <c r="G213" s="14">
        <v>13.51</v>
      </c>
      <c r="H213" s="14">
        <v>12.58</v>
      </c>
      <c r="I213" s="14">
        <v>12.12</v>
      </c>
    </row>
    <row r="214" spans="1:9">
      <c r="A214" t="s">
        <v>39</v>
      </c>
      <c r="B214" s="5" t="s">
        <v>366</v>
      </c>
      <c r="C214" s="14">
        <v>14.29</v>
      </c>
      <c r="D214" s="14">
        <v>14.29</v>
      </c>
      <c r="E214" s="14">
        <v>14.29</v>
      </c>
      <c r="F214" s="14">
        <v>14.29</v>
      </c>
      <c r="G214" s="14">
        <v>14.29</v>
      </c>
      <c r="H214" s="14">
        <v>14.29</v>
      </c>
      <c r="I214" s="14">
        <v>14.29</v>
      </c>
    </row>
    <row r="215" spans="1:9">
      <c r="B215" s="5" t="s">
        <v>51</v>
      </c>
      <c r="C215" s="14">
        <v>20.85</v>
      </c>
      <c r="D215" s="14">
        <v>12.7</v>
      </c>
      <c r="E215" s="14">
        <v>14.66</v>
      </c>
      <c r="F215" s="14">
        <v>12.7</v>
      </c>
      <c r="G215" s="14">
        <v>12.7</v>
      </c>
      <c r="H215" s="14">
        <v>12.7</v>
      </c>
      <c r="I215" s="14">
        <v>13.68</v>
      </c>
    </row>
    <row r="216" spans="1:9">
      <c r="B216" s="5" t="s">
        <v>312</v>
      </c>
      <c r="C216" s="14">
        <v>20.69</v>
      </c>
      <c r="D216" s="14">
        <v>12.07</v>
      </c>
      <c r="E216" s="14">
        <v>12.07</v>
      </c>
      <c r="F216" s="14">
        <v>12.07</v>
      </c>
      <c r="G216" s="14">
        <v>15.52</v>
      </c>
      <c r="H216" s="14">
        <v>12.07</v>
      </c>
      <c r="I216" s="14">
        <v>15.52</v>
      </c>
    </row>
    <row r="217" spans="1:9">
      <c r="B217" s="5" t="s">
        <v>110</v>
      </c>
      <c r="C217" s="14">
        <v>19.2</v>
      </c>
      <c r="D217" s="14">
        <v>13.13</v>
      </c>
      <c r="E217" s="14">
        <v>14.8</v>
      </c>
      <c r="F217" s="14">
        <v>13.1</v>
      </c>
      <c r="G217" s="14">
        <v>13.08</v>
      </c>
      <c r="H217" s="14">
        <v>13.08</v>
      </c>
      <c r="I217" s="14">
        <v>13.61</v>
      </c>
    </row>
    <row r="222" spans="1:9">
      <c r="A222" s="1" t="s">
        <v>149</v>
      </c>
    </row>
    <row r="224" spans="1:9">
      <c r="C224" s="5" t="s">
        <v>143</v>
      </c>
      <c r="D224" s="5" t="s">
        <v>144</v>
      </c>
      <c r="E224" s="5" t="s">
        <v>145</v>
      </c>
      <c r="F224" s="5" t="s">
        <v>146</v>
      </c>
      <c r="G224" s="5" t="s">
        <v>77</v>
      </c>
      <c r="H224" s="5" t="s">
        <v>147</v>
      </c>
      <c r="I224" s="5" t="s">
        <v>148</v>
      </c>
    </row>
    <row r="225" spans="1:9">
      <c r="A225" t="s">
        <v>38</v>
      </c>
      <c r="B225" s="5" t="s">
        <v>42</v>
      </c>
      <c r="C225" s="14">
        <v>22.14</v>
      </c>
      <c r="D225" s="14">
        <v>12.04</v>
      </c>
      <c r="E225" s="14">
        <v>17.11</v>
      </c>
      <c r="F225" s="14">
        <v>12.21</v>
      </c>
      <c r="G225" s="14">
        <v>12.04</v>
      </c>
      <c r="H225" s="14">
        <v>12.25</v>
      </c>
      <c r="I225" s="14">
        <v>12.21</v>
      </c>
    </row>
    <row r="226" spans="1:9">
      <c r="B226" s="5" t="s">
        <v>43</v>
      </c>
      <c r="C226" s="14">
        <v>21.7</v>
      </c>
      <c r="D226" s="14">
        <v>11.99</v>
      </c>
      <c r="E226" s="14">
        <v>16.16</v>
      </c>
      <c r="F226" s="14">
        <v>12.2</v>
      </c>
      <c r="G226" s="14">
        <v>13.33</v>
      </c>
      <c r="H226" s="14">
        <v>12.62</v>
      </c>
      <c r="I226" s="14">
        <v>12</v>
      </c>
    </row>
    <row r="227" spans="1:9">
      <c r="B227" s="5" t="s">
        <v>44</v>
      </c>
      <c r="C227" s="14">
        <v>19.79</v>
      </c>
      <c r="D227" s="14">
        <v>12.35</v>
      </c>
      <c r="E227" s="14">
        <v>16.32</v>
      </c>
      <c r="F227" s="14">
        <v>12.37</v>
      </c>
      <c r="G227" s="14">
        <v>14.44</v>
      </c>
      <c r="H227" s="14">
        <v>12.53</v>
      </c>
      <c r="I227" s="14">
        <v>12.21</v>
      </c>
    </row>
    <row r="228" spans="1:9">
      <c r="B228" s="5" t="s">
        <v>45</v>
      </c>
      <c r="C228" s="14">
        <v>20.63</v>
      </c>
      <c r="D228" s="14">
        <v>12.5</v>
      </c>
      <c r="E228" s="14">
        <v>17.399999999999999</v>
      </c>
      <c r="F228" s="14">
        <v>12.25</v>
      </c>
      <c r="G228" s="14">
        <v>12.64</v>
      </c>
      <c r="H228" s="14">
        <v>12.5</v>
      </c>
      <c r="I228" s="14">
        <v>12.08</v>
      </c>
    </row>
    <row r="229" spans="1:9">
      <c r="A229" t="s">
        <v>39</v>
      </c>
      <c r="B229" s="5" t="s">
        <v>42</v>
      </c>
      <c r="C229" s="14">
        <v>19.25</v>
      </c>
      <c r="D229" s="14">
        <v>13.12</v>
      </c>
      <c r="E229" s="14">
        <v>14.75</v>
      </c>
      <c r="F229" s="14">
        <v>13.08</v>
      </c>
      <c r="G229" s="14">
        <v>13.08</v>
      </c>
      <c r="H229" s="14">
        <v>13.07</v>
      </c>
      <c r="I229" s="14">
        <v>13.64</v>
      </c>
    </row>
    <row r="230" spans="1:9">
      <c r="B230" s="5" t="s">
        <v>43</v>
      </c>
      <c r="C230" s="14">
        <v>19.91</v>
      </c>
      <c r="D230" s="14">
        <v>12.91</v>
      </c>
      <c r="E230" s="14">
        <v>15.16</v>
      </c>
      <c r="F230" s="14">
        <v>12.91</v>
      </c>
      <c r="G230" s="14">
        <v>12.91</v>
      </c>
      <c r="H230" s="14">
        <v>12.91</v>
      </c>
      <c r="I230" s="14">
        <v>13.29</v>
      </c>
    </row>
    <row r="231" spans="1:9">
      <c r="B231" s="5" t="s">
        <v>45</v>
      </c>
      <c r="C231" s="14">
        <v>50</v>
      </c>
      <c r="D231" s="14">
        <v>0</v>
      </c>
      <c r="E231" s="14">
        <v>50</v>
      </c>
      <c r="F231" s="14">
        <v>0</v>
      </c>
      <c r="G231" s="14">
        <v>0</v>
      </c>
      <c r="H231" s="14">
        <v>0</v>
      </c>
      <c r="I231" s="14">
        <v>0</v>
      </c>
    </row>
    <row r="232" spans="1:9">
      <c r="C232" s="14"/>
      <c r="D232" s="14"/>
      <c r="E232" s="14"/>
      <c r="F232" s="14"/>
      <c r="G232" s="14"/>
      <c r="H232" s="14"/>
      <c r="I232" s="14"/>
    </row>
    <row r="233" spans="1:9">
      <c r="C233" s="14"/>
      <c r="D233" s="14"/>
      <c r="E233" s="14"/>
      <c r="F233" s="14"/>
      <c r="G233" s="14"/>
      <c r="H233" s="14"/>
      <c r="I233" s="14"/>
    </row>
    <row r="240" spans="1:9">
      <c r="A240" s="1" t="s">
        <v>150</v>
      </c>
    </row>
    <row r="243" spans="1:11">
      <c r="B243" s="5" t="s">
        <v>151</v>
      </c>
      <c r="C243" s="5" t="s">
        <v>152</v>
      </c>
      <c r="D243" s="5" t="s">
        <v>153</v>
      </c>
      <c r="E243" s="5" t="s">
        <v>154</v>
      </c>
      <c r="F243" s="5" t="s">
        <v>155</v>
      </c>
      <c r="G243" t="s">
        <v>156</v>
      </c>
      <c r="H243" t="s">
        <v>157</v>
      </c>
      <c r="I243" t="s">
        <v>158</v>
      </c>
    </row>
    <row r="244" spans="1:11">
      <c r="A244" t="s">
        <v>159</v>
      </c>
      <c r="B244" s="14">
        <v>19.13</v>
      </c>
      <c r="C244" s="14">
        <v>8.18</v>
      </c>
      <c r="D244" s="14">
        <v>7.32</v>
      </c>
      <c r="E244" s="14">
        <v>19.03</v>
      </c>
      <c r="F244" s="14">
        <v>17.5</v>
      </c>
      <c r="G244" s="6">
        <v>7.27</v>
      </c>
      <c r="H244" s="6">
        <v>12.56</v>
      </c>
      <c r="I244" s="6">
        <v>9.0299999999999994</v>
      </c>
      <c r="K244" s="7"/>
    </row>
    <row r="245" spans="1:11">
      <c r="A245" t="s">
        <v>160</v>
      </c>
      <c r="B245" s="14">
        <v>12.8</v>
      </c>
      <c r="C245" s="14">
        <v>12.75</v>
      </c>
      <c r="D245" s="14">
        <v>14.04</v>
      </c>
      <c r="E245" s="14">
        <v>11.33</v>
      </c>
      <c r="F245" s="14">
        <v>14.65</v>
      </c>
      <c r="G245" s="6">
        <v>13.63</v>
      </c>
      <c r="H245" s="6">
        <v>10.210000000000001</v>
      </c>
      <c r="I245" s="6">
        <v>10.59</v>
      </c>
      <c r="K245" s="7"/>
    </row>
    <row r="246" spans="1:11">
      <c r="A246" t="s">
        <v>161</v>
      </c>
      <c r="B246" s="14">
        <v>10.97</v>
      </c>
      <c r="C246" s="14">
        <v>14.59</v>
      </c>
      <c r="D246" s="14">
        <v>11.91</v>
      </c>
      <c r="E246" s="14">
        <v>15.57</v>
      </c>
      <c r="F246" s="14">
        <v>14.63</v>
      </c>
      <c r="G246" s="6">
        <v>10.97</v>
      </c>
      <c r="H246" s="6">
        <v>10.4</v>
      </c>
      <c r="I246" s="6">
        <v>10.97</v>
      </c>
    </row>
    <row r="247" spans="1:11">
      <c r="A247" t="s">
        <v>162</v>
      </c>
      <c r="B247" s="14">
        <v>7.38</v>
      </c>
      <c r="C247" s="14">
        <v>9.9499999999999993</v>
      </c>
      <c r="D247" s="14">
        <v>17.36</v>
      </c>
      <c r="E247" s="14">
        <v>8.91</v>
      </c>
      <c r="F247" s="14">
        <v>14.49</v>
      </c>
      <c r="G247" s="6">
        <v>17.47</v>
      </c>
      <c r="H247" s="6">
        <v>12.55</v>
      </c>
      <c r="I247" s="6">
        <v>11.88</v>
      </c>
      <c r="K247" s="7"/>
    </row>
    <row r="248" spans="1:11">
      <c r="A248" t="s">
        <v>163</v>
      </c>
      <c r="B248" s="14">
        <v>11.3</v>
      </c>
      <c r="C248" s="14">
        <v>13.32</v>
      </c>
      <c r="D248" s="14">
        <v>13.3</v>
      </c>
      <c r="E248" s="14">
        <v>11.29</v>
      </c>
      <c r="F248" s="14">
        <v>11.51</v>
      </c>
      <c r="G248" s="6">
        <v>13.45</v>
      </c>
      <c r="H248" s="6">
        <v>12.54</v>
      </c>
      <c r="I248" s="6">
        <v>13.29</v>
      </c>
      <c r="K248" s="7"/>
    </row>
    <row r="249" spans="1:11">
      <c r="A249" t="s">
        <v>164</v>
      </c>
      <c r="B249" s="14">
        <v>8.99</v>
      </c>
      <c r="C249" s="14">
        <v>11.77</v>
      </c>
      <c r="D249" s="14">
        <v>22.41</v>
      </c>
      <c r="E249" s="14">
        <v>11.77</v>
      </c>
      <c r="F249" s="14">
        <v>11.77</v>
      </c>
      <c r="G249" s="6">
        <v>9.74</v>
      </c>
      <c r="H249" s="6">
        <v>11.77</v>
      </c>
      <c r="I249" s="6">
        <v>11.77</v>
      </c>
      <c r="K249" s="7"/>
    </row>
    <row r="250" spans="1:11">
      <c r="A250" t="s">
        <v>165</v>
      </c>
      <c r="B250" s="14">
        <v>11.58</v>
      </c>
      <c r="C250" s="14">
        <v>13.12</v>
      </c>
      <c r="D250" s="14">
        <v>13.29</v>
      </c>
      <c r="E250" s="14">
        <v>11.98</v>
      </c>
      <c r="F250" s="14">
        <v>11.66</v>
      </c>
      <c r="G250" s="6">
        <v>13.14</v>
      </c>
      <c r="H250" s="6">
        <v>13.2</v>
      </c>
      <c r="I250" s="6">
        <v>12.04</v>
      </c>
      <c r="K250" s="7"/>
    </row>
    <row r="260" spans="1:3">
      <c r="A260" s="1" t="s">
        <v>166</v>
      </c>
    </row>
    <row r="263" spans="1:3">
      <c r="A263" s="1" t="s">
        <v>167</v>
      </c>
    </row>
    <row r="265" spans="1:3">
      <c r="B265" s="5" t="s">
        <v>38</v>
      </c>
      <c r="C265" s="5" t="s">
        <v>39</v>
      </c>
    </row>
    <row r="266" spans="1:3">
      <c r="A266" t="s">
        <v>168</v>
      </c>
      <c r="B266" s="14">
        <v>81.75</v>
      </c>
      <c r="C266" s="14">
        <v>98.72</v>
      </c>
    </row>
    <row r="267" spans="1:3">
      <c r="A267" t="s">
        <v>155</v>
      </c>
      <c r="B267" s="14">
        <v>14.87</v>
      </c>
      <c r="C267" s="14">
        <v>0.26</v>
      </c>
    </row>
    <row r="268" spans="1:3">
      <c r="A268" t="s">
        <v>169</v>
      </c>
      <c r="B268" s="14">
        <v>2.13</v>
      </c>
      <c r="C268" s="14">
        <v>0.25</v>
      </c>
    </row>
    <row r="269" spans="1:3">
      <c r="A269" t="s">
        <v>157</v>
      </c>
      <c r="B269" s="14">
        <v>1.24</v>
      </c>
      <c r="C269" s="14">
        <v>0.77</v>
      </c>
    </row>
    <row r="280" spans="1:11">
      <c r="B280" s="5" t="s">
        <v>38</v>
      </c>
      <c r="F280" s="5" t="s">
        <v>39</v>
      </c>
    </row>
    <row r="281" spans="1:11">
      <c r="B281" t="s">
        <v>42</v>
      </c>
      <c r="C281" s="5" t="s">
        <v>43</v>
      </c>
      <c r="D281" t="s">
        <v>44</v>
      </c>
      <c r="E281" t="s">
        <v>45</v>
      </c>
      <c r="F281" t="s">
        <v>42</v>
      </c>
      <c r="G281" t="s">
        <v>43</v>
      </c>
      <c r="H281" t="s">
        <v>45</v>
      </c>
    </row>
    <row r="282" spans="1:11">
      <c r="A282" t="s">
        <v>168</v>
      </c>
      <c r="B282" s="10">
        <v>12.98</v>
      </c>
      <c r="C282" s="21">
        <v>46.61</v>
      </c>
      <c r="D282" s="10">
        <v>26.32</v>
      </c>
      <c r="E282" s="10">
        <v>14.09</v>
      </c>
      <c r="F282" s="10">
        <v>93.34</v>
      </c>
      <c r="G282" s="10">
        <v>6.59</v>
      </c>
      <c r="H282" s="10">
        <v>0.06</v>
      </c>
      <c r="K282" s="7"/>
    </row>
    <row r="283" spans="1:11">
      <c r="A283" t="s">
        <v>155</v>
      </c>
      <c r="B283" s="10">
        <v>3.58</v>
      </c>
      <c r="C283" s="21">
        <v>46.29</v>
      </c>
      <c r="D283" s="10">
        <v>24.67</v>
      </c>
      <c r="E283" s="10">
        <v>25.46</v>
      </c>
      <c r="F283" s="10">
        <v>100</v>
      </c>
      <c r="G283" s="10">
        <v>0</v>
      </c>
      <c r="H283" s="10">
        <v>0</v>
      </c>
    </row>
    <row r="284" spans="1:11">
      <c r="A284" t="s">
        <v>169</v>
      </c>
      <c r="B284" s="10">
        <v>8.64</v>
      </c>
      <c r="C284" s="21">
        <v>29.5</v>
      </c>
      <c r="D284" s="10">
        <v>23.47</v>
      </c>
      <c r="E284" s="10">
        <v>38.4</v>
      </c>
      <c r="F284" s="10">
        <v>100</v>
      </c>
      <c r="G284" s="10">
        <v>0</v>
      </c>
      <c r="H284" s="10">
        <v>0</v>
      </c>
    </row>
    <row r="285" spans="1:11">
      <c r="A285" t="s">
        <v>157</v>
      </c>
      <c r="B285" s="10">
        <v>8.08</v>
      </c>
      <c r="C285" s="21">
        <v>50.19</v>
      </c>
      <c r="D285" s="10">
        <v>36.32</v>
      </c>
      <c r="E285" s="10">
        <v>5.41</v>
      </c>
      <c r="F285" s="10">
        <v>90.21</v>
      </c>
      <c r="G285" s="10">
        <v>9.7899999999999991</v>
      </c>
      <c r="H285" s="10">
        <v>0</v>
      </c>
      <c r="K285" s="7"/>
    </row>
    <row r="292" spans="1:7">
      <c r="B292"/>
      <c r="G292" s="5"/>
    </row>
    <row r="293" spans="1:7">
      <c r="A293" s="10"/>
      <c r="B293" s="10"/>
      <c r="C293" s="21" t="s">
        <v>42</v>
      </c>
      <c r="D293" s="10" t="s">
        <v>43</v>
      </c>
      <c r="E293" s="10" t="s">
        <v>44</v>
      </c>
      <c r="F293" s="10" t="s">
        <v>45</v>
      </c>
    </row>
    <row r="294" spans="1:7">
      <c r="A294" s="10" t="s">
        <v>38</v>
      </c>
      <c r="B294" s="10" t="s">
        <v>168</v>
      </c>
      <c r="C294" s="21">
        <v>12.98</v>
      </c>
      <c r="D294" s="10">
        <v>46.61</v>
      </c>
      <c r="E294" s="10">
        <v>26.32</v>
      </c>
      <c r="F294" s="10">
        <v>14.09</v>
      </c>
    </row>
    <row r="295" spans="1:7">
      <c r="A295" s="10"/>
      <c r="B295" s="10" t="s">
        <v>155</v>
      </c>
      <c r="C295" s="21">
        <v>3.58</v>
      </c>
      <c r="D295" s="10">
        <v>46.29</v>
      </c>
      <c r="E295" s="10">
        <v>24.67</v>
      </c>
      <c r="F295" s="10">
        <v>25.46</v>
      </c>
    </row>
    <row r="296" spans="1:7">
      <c r="A296" s="10"/>
      <c r="B296" s="10" t="s">
        <v>169</v>
      </c>
      <c r="C296" s="21">
        <v>8.64</v>
      </c>
      <c r="D296" s="10">
        <v>29.5</v>
      </c>
      <c r="E296" s="10">
        <v>23.47</v>
      </c>
      <c r="F296" s="10">
        <v>38.4</v>
      </c>
    </row>
    <row r="297" spans="1:7">
      <c r="A297" s="10"/>
      <c r="B297" s="10" t="s">
        <v>157</v>
      </c>
      <c r="C297" s="21">
        <v>8.08</v>
      </c>
      <c r="D297" s="10">
        <v>50.19</v>
      </c>
      <c r="E297" s="10">
        <v>36.32</v>
      </c>
      <c r="F297" s="10">
        <v>5.41</v>
      </c>
    </row>
    <row r="298" spans="1:7">
      <c r="A298" s="10" t="s">
        <v>39</v>
      </c>
      <c r="B298" s="10" t="s">
        <v>168</v>
      </c>
      <c r="C298" s="21">
        <v>93.34</v>
      </c>
      <c r="D298" s="10">
        <v>6.59</v>
      </c>
      <c r="E298" s="21"/>
      <c r="F298" s="10">
        <v>0.06</v>
      </c>
    </row>
    <row r="299" spans="1:7">
      <c r="A299" s="10"/>
      <c r="B299" s="10" t="s">
        <v>155</v>
      </c>
      <c r="C299" s="21">
        <v>100</v>
      </c>
      <c r="D299" s="10">
        <v>0</v>
      </c>
      <c r="E299" s="21"/>
      <c r="F299" s="10">
        <v>0</v>
      </c>
    </row>
    <row r="300" spans="1:7">
      <c r="A300" s="10"/>
      <c r="B300" s="10" t="s">
        <v>169</v>
      </c>
      <c r="C300" s="21">
        <v>100</v>
      </c>
      <c r="D300" s="10">
        <v>0</v>
      </c>
      <c r="E300" s="21"/>
      <c r="F300" s="10">
        <v>0</v>
      </c>
    </row>
    <row r="301" spans="1:7">
      <c r="A301" s="10"/>
      <c r="B301" s="10" t="s">
        <v>157</v>
      </c>
      <c r="C301" s="21">
        <v>90.21</v>
      </c>
      <c r="D301" s="10">
        <v>9.7899999999999991</v>
      </c>
      <c r="E301" s="21"/>
      <c r="F301" s="10">
        <v>0</v>
      </c>
    </row>
    <row r="308" spans="1:4">
      <c r="A308" s="1" t="s">
        <v>170</v>
      </c>
    </row>
    <row r="309" spans="1:4">
      <c r="A309" t="s">
        <v>125</v>
      </c>
    </row>
    <row r="310" spans="1:4">
      <c r="C310" s="5" t="s">
        <v>38</v>
      </c>
      <c r="D310" s="5" t="s">
        <v>39</v>
      </c>
    </row>
    <row r="311" spans="1:4">
      <c r="A311" t="s">
        <v>171</v>
      </c>
      <c r="B311" s="5" t="s">
        <v>49</v>
      </c>
      <c r="C311" s="14">
        <v>9.09</v>
      </c>
      <c r="D311" s="21"/>
    </row>
    <row r="312" spans="1:4">
      <c r="B312" s="5" t="s">
        <v>51</v>
      </c>
      <c r="C312" s="14">
        <v>50.88</v>
      </c>
      <c r="D312" s="10">
        <v>32.82</v>
      </c>
    </row>
    <row r="313" spans="1:4">
      <c r="B313" s="5" t="s">
        <v>312</v>
      </c>
      <c r="C313" s="14">
        <v>49.18</v>
      </c>
      <c r="D313" s="10"/>
    </row>
    <row r="314" spans="1:4">
      <c r="A314" t="s">
        <v>123</v>
      </c>
      <c r="B314" s="5" t="s">
        <v>42</v>
      </c>
      <c r="C314" s="14">
        <v>50</v>
      </c>
      <c r="D314" s="21">
        <v>29.71</v>
      </c>
    </row>
    <row r="315" spans="1:4">
      <c r="B315" s="5" t="s">
        <v>43</v>
      </c>
      <c r="C315" s="14">
        <v>53.84</v>
      </c>
      <c r="D315" s="21">
        <v>49.98</v>
      </c>
    </row>
    <row r="316" spans="1:4">
      <c r="B316" s="5" t="s">
        <v>44</v>
      </c>
      <c r="C316" s="14">
        <v>55.29</v>
      </c>
      <c r="D316" s="21"/>
    </row>
    <row r="317" spans="1:4">
      <c r="B317" s="5" t="s">
        <v>45</v>
      </c>
      <c r="C317" s="14">
        <v>38.869999999999997</v>
      </c>
      <c r="D317" s="21"/>
    </row>
    <row r="327" spans="1:3">
      <c r="A327" s="135" t="s">
        <v>367</v>
      </c>
    </row>
    <row r="329" spans="1:3">
      <c r="B329" s="5" t="s">
        <v>38</v>
      </c>
      <c r="C329" s="5" t="s">
        <v>39</v>
      </c>
    </row>
    <row r="330" spans="1:3">
      <c r="A330" t="s">
        <v>172</v>
      </c>
      <c r="B330" s="14">
        <v>4.5</v>
      </c>
      <c r="C330" s="14">
        <v>4.7</v>
      </c>
    </row>
    <row r="331" spans="1:3">
      <c r="A331" t="s">
        <v>173</v>
      </c>
      <c r="B331" s="14">
        <v>8</v>
      </c>
      <c r="C331" s="14">
        <v>9.3000000000000007</v>
      </c>
    </row>
    <row r="332" spans="1:3">
      <c r="A332" t="s">
        <v>174</v>
      </c>
      <c r="B332" s="14">
        <v>8</v>
      </c>
      <c r="C332" s="14">
        <v>25.6</v>
      </c>
    </row>
    <row r="333" spans="1:3">
      <c r="A333" s="158" t="s">
        <v>111</v>
      </c>
      <c r="B333" s="14">
        <v>8</v>
      </c>
      <c r="C333" s="14">
        <v>7</v>
      </c>
    </row>
    <row r="334" spans="1:3">
      <c r="A334" t="s">
        <v>175</v>
      </c>
      <c r="B334" s="14">
        <v>11</v>
      </c>
      <c r="C334" s="14">
        <v>4.7</v>
      </c>
    </row>
    <row r="335" spans="1:3">
      <c r="A335" t="s">
        <v>176</v>
      </c>
      <c r="B335" s="14">
        <v>11.6</v>
      </c>
      <c r="C335" s="14">
        <v>60.5</v>
      </c>
    </row>
    <row r="336" spans="1:3">
      <c r="A336" t="s">
        <v>177</v>
      </c>
      <c r="B336" s="14">
        <v>12.5</v>
      </c>
      <c r="C336" s="14">
        <v>7</v>
      </c>
    </row>
    <row r="337" spans="1:3">
      <c r="A337" t="s">
        <v>178</v>
      </c>
      <c r="B337" s="14">
        <v>16.899999999999999</v>
      </c>
      <c r="C337" s="14">
        <v>37.200000000000003</v>
      </c>
    </row>
    <row r="338" spans="1:3">
      <c r="A338" t="s">
        <v>179</v>
      </c>
      <c r="B338" s="14">
        <v>33</v>
      </c>
      <c r="C338" s="14">
        <v>23.3</v>
      </c>
    </row>
    <row r="339" spans="1:3">
      <c r="A339" t="s">
        <v>180</v>
      </c>
      <c r="B339" s="14">
        <v>64</v>
      </c>
      <c r="C339" s="14">
        <v>74.400000000000006</v>
      </c>
    </row>
    <row r="352" spans="1:3">
      <c r="A352" s="1" t="s">
        <v>181</v>
      </c>
    </row>
    <row r="354" spans="1:12">
      <c r="C354" s="5" t="s">
        <v>180</v>
      </c>
      <c r="D354" s="5" t="s">
        <v>173</v>
      </c>
      <c r="E354" s="5" t="s">
        <v>179</v>
      </c>
      <c r="F354" s="5" t="s">
        <v>172</v>
      </c>
      <c r="G354" t="s">
        <v>368</v>
      </c>
      <c r="H354" t="s">
        <v>176</v>
      </c>
      <c r="I354" t="s">
        <v>177</v>
      </c>
      <c r="J354" t="s">
        <v>178</v>
      </c>
      <c r="K354" t="s">
        <v>174</v>
      </c>
      <c r="L354" t="s">
        <v>111</v>
      </c>
    </row>
    <row r="355" spans="1:12">
      <c r="A355" t="s">
        <v>38</v>
      </c>
      <c r="B355" s="5" t="s">
        <v>42</v>
      </c>
      <c r="C355" s="14">
        <v>100</v>
      </c>
      <c r="D355" s="14"/>
      <c r="E355" s="14"/>
      <c r="F355" s="14"/>
      <c r="G355" s="6"/>
      <c r="H355" s="6"/>
      <c r="I355" s="6"/>
      <c r="J355" s="6"/>
      <c r="K355" s="6"/>
      <c r="L355" s="6"/>
    </row>
    <row r="356" spans="1:12">
      <c r="B356" s="5" t="s">
        <v>43</v>
      </c>
      <c r="C356" s="14">
        <v>43.3</v>
      </c>
      <c r="D356" s="14">
        <v>5.7</v>
      </c>
      <c r="E356" s="14">
        <v>14.2</v>
      </c>
      <c r="F356" s="14">
        <v>2.8</v>
      </c>
      <c r="G356" s="6"/>
      <c r="H356" s="6">
        <v>5.7</v>
      </c>
      <c r="I356" s="6">
        <v>11.3</v>
      </c>
      <c r="J356" s="6">
        <v>11.3</v>
      </c>
      <c r="K356" s="6">
        <v>5.7</v>
      </c>
      <c r="L356" s="6"/>
    </row>
    <row r="357" spans="1:12">
      <c r="B357" s="5" t="s">
        <v>44</v>
      </c>
      <c r="C357" s="14">
        <v>43</v>
      </c>
      <c r="D357" s="14">
        <v>6.5</v>
      </c>
      <c r="E357" s="14">
        <v>17.399999999999999</v>
      </c>
      <c r="F357" s="14">
        <v>1.1000000000000001</v>
      </c>
      <c r="G357" s="6">
        <v>7</v>
      </c>
      <c r="H357" s="6">
        <v>4.4000000000000004</v>
      </c>
      <c r="I357" s="6">
        <v>4.4000000000000004</v>
      </c>
      <c r="J357" s="6">
        <v>6.5</v>
      </c>
      <c r="K357" s="6">
        <v>6.5</v>
      </c>
      <c r="L357" s="6">
        <v>3.3</v>
      </c>
    </row>
    <row r="358" spans="1:12">
      <c r="B358" s="5" t="s">
        <v>45</v>
      </c>
      <c r="C358" s="14">
        <v>22.5</v>
      </c>
      <c r="D358" s="14">
        <v>1.4</v>
      </c>
      <c r="E358" s="14">
        <v>22.5</v>
      </c>
      <c r="F358" s="14">
        <v>4.2</v>
      </c>
      <c r="G358" s="6">
        <v>8.5</v>
      </c>
      <c r="H358" s="6">
        <v>9.9</v>
      </c>
      <c r="I358" s="6">
        <v>8.5</v>
      </c>
      <c r="J358" s="6">
        <v>12.7</v>
      </c>
      <c r="K358" s="6">
        <v>1.4</v>
      </c>
      <c r="L358" s="6">
        <v>8.5</v>
      </c>
    </row>
    <row r="359" spans="1:12">
      <c r="A359" t="s">
        <v>39</v>
      </c>
      <c r="B359" s="5" t="s">
        <v>42</v>
      </c>
      <c r="C359" s="14">
        <v>29.8</v>
      </c>
      <c r="D359" s="14">
        <v>3.2</v>
      </c>
      <c r="E359" s="14">
        <v>8.5</v>
      </c>
      <c r="F359" s="14">
        <v>2.1</v>
      </c>
      <c r="G359" s="6">
        <v>2.1</v>
      </c>
      <c r="H359" s="6">
        <v>23.4</v>
      </c>
      <c r="I359" s="6">
        <v>2.1</v>
      </c>
      <c r="J359" s="6">
        <v>16</v>
      </c>
      <c r="K359" s="6">
        <v>10.6</v>
      </c>
      <c r="L359" s="6">
        <v>2.1</v>
      </c>
    </row>
    <row r="360" spans="1:12">
      <c r="B360" s="5" t="s">
        <v>43</v>
      </c>
      <c r="C360" s="14">
        <v>26.7</v>
      </c>
      <c r="D360" s="14">
        <v>6.7</v>
      </c>
      <c r="E360" s="14">
        <v>13.3</v>
      </c>
      <c r="F360" s="14"/>
      <c r="G360" s="6"/>
      <c r="H360" s="6">
        <v>26.7</v>
      </c>
      <c r="I360" s="6">
        <v>6.7</v>
      </c>
      <c r="J360" s="6">
        <v>6.7</v>
      </c>
      <c r="K360" s="6">
        <v>6.7</v>
      </c>
      <c r="L360" s="6">
        <v>6.7</v>
      </c>
    </row>
    <row r="361" spans="1:12">
      <c r="C361" s="14"/>
      <c r="D361" s="14"/>
      <c r="E361" s="14"/>
      <c r="F361" s="14"/>
      <c r="G361" s="6"/>
      <c r="H361" s="6"/>
      <c r="I361" s="6"/>
      <c r="J361" s="6"/>
      <c r="K361" s="6"/>
      <c r="L361" s="6"/>
    </row>
    <row r="368" spans="1:12">
      <c r="G368" s="5"/>
      <c r="H368" s="5"/>
      <c r="I368" s="5"/>
      <c r="J368" s="5"/>
      <c r="K368" s="5"/>
      <c r="L368" s="5"/>
    </row>
    <row r="369" spans="1:12">
      <c r="G369" s="5"/>
      <c r="H369" s="5"/>
      <c r="I369" s="5"/>
      <c r="J369" s="5"/>
      <c r="K369" s="5"/>
      <c r="L369" s="5"/>
    </row>
    <row r="370" spans="1:12">
      <c r="G370" s="5"/>
      <c r="H370" s="5"/>
      <c r="I370" s="5"/>
      <c r="J370" s="5"/>
      <c r="K370" s="5"/>
      <c r="L370" s="5"/>
    </row>
    <row r="371" spans="1:12">
      <c r="G371" s="5"/>
      <c r="H371" s="5"/>
      <c r="I371" s="5"/>
      <c r="J371" s="5"/>
      <c r="K371" s="5"/>
      <c r="L371" s="5"/>
    </row>
    <row r="373" spans="1:12">
      <c r="A373" s="1" t="s">
        <v>182</v>
      </c>
    </row>
    <row r="375" spans="1:12">
      <c r="C375" s="5" t="s">
        <v>180</v>
      </c>
      <c r="D375" s="5" t="s">
        <v>173</v>
      </c>
      <c r="E375" s="5" t="s">
        <v>179</v>
      </c>
      <c r="F375" s="5" t="s">
        <v>172</v>
      </c>
      <c r="G375" t="s">
        <v>368</v>
      </c>
      <c r="H375" t="s">
        <v>176</v>
      </c>
      <c r="I375" t="s">
        <v>177</v>
      </c>
      <c r="J375" t="s">
        <v>178</v>
      </c>
      <c r="K375" t="s">
        <v>174</v>
      </c>
      <c r="L375" t="s">
        <v>111</v>
      </c>
    </row>
    <row r="376" spans="1:12">
      <c r="A376" t="s">
        <v>38</v>
      </c>
      <c r="B376" s="5" t="s">
        <v>366</v>
      </c>
      <c r="C376" s="14">
        <v>0</v>
      </c>
      <c r="D376" s="14">
        <v>0</v>
      </c>
      <c r="E376" s="14">
        <v>0</v>
      </c>
      <c r="F376" s="14">
        <v>0</v>
      </c>
      <c r="G376" s="6">
        <v>100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</row>
    <row r="377" spans="1:12">
      <c r="B377" s="5" t="s">
        <v>51</v>
      </c>
      <c r="C377" s="14">
        <v>27.6</v>
      </c>
      <c r="D377" s="14">
        <v>5.2</v>
      </c>
      <c r="E377" s="14">
        <v>21.3</v>
      </c>
      <c r="F377" s="14">
        <v>2.9</v>
      </c>
      <c r="G377" s="6">
        <v>6.3</v>
      </c>
      <c r="H377" s="6">
        <v>7.5</v>
      </c>
      <c r="I377" s="6">
        <v>8</v>
      </c>
      <c r="J377" s="6">
        <v>10.9</v>
      </c>
      <c r="K377" s="6">
        <v>5.2</v>
      </c>
      <c r="L377" s="6">
        <v>5.2</v>
      </c>
    </row>
    <row r="378" spans="1:12">
      <c r="B378" s="5" t="s">
        <v>312</v>
      </c>
      <c r="C378" s="14">
        <v>98.9</v>
      </c>
      <c r="D378" s="14">
        <v>0</v>
      </c>
      <c r="E378" s="14">
        <v>0</v>
      </c>
      <c r="F378" s="14">
        <v>0</v>
      </c>
      <c r="G378" s="6">
        <v>1.1000000000000001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</row>
    <row r="379" spans="1:12">
      <c r="A379" t="s">
        <v>39</v>
      </c>
      <c r="B379" s="5" t="s">
        <v>51</v>
      </c>
      <c r="C379" s="14">
        <v>29.4</v>
      </c>
      <c r="D379" s="14">
        <v>3.7</v>
      </c>
      <c r="E379" s="14">
        <v>9.1999999999999993</v>
      </c>
      <c r="F379" s="14">
        <v>1.8</v>
      </c>
      <c r="G379" s="6">
        <v>1.8</v>
      </c>
      <c r="H379" s="6">
        <v>23.9</v>
      </c>
      <c r="I379" s="6">
        <v>2.8</v>
      </c>
      <c r="J379" s="6">
        <v>14.7</v>
      </c>
      <c r="K379" s="6">
        <v>10.1</v>
      </c>
      <c r="L379" s="6">
        <v>2.8</v>
      </c>
    </row>
    <row r="380" spans="1:12">
      <c r="C380" s="14"/>
      <c r="D380" s="14"/>
      <c r="E380" s="14"/>
      <c r="F380" s="14"/>
      <c r="G380" s="6"/>
      <c r="H380" s="6"/>
      <c r="I380" s="6"/>
      <c r="J380" s="6"/>
      <c r="K380" s="6"/>
      <c r="L380" s="6"/>
    </row>
    <row r="399" spans="1:1">
      <c r="A399" s="1" t="s">
        <v>183</v>
      </c>
    </row>
    <row r="401" spans="1:4">
      <c r="C401" s="5" t="s">
        <v>38</v>
      </c>
      <c r="D401" s="5" t="s">
        <v>39</v>
      </c>
    </row>
    <row r="402" spans="1:4">
      <c r="A402" t="s">
        <v>20</v>
      </c>
      <c r="B402" s="5" t="s">
        <v>21</v>
      </c>
      <c r="C402" s="14">
        <v>7.28</v>
      </c>
      <c r="D402" s="14">
        <v>0</v>
      </c>
    </row>
    <row r="403" spans="1:4">
      <c r="B403" s="5" t="s">
        <v>22</v>
      </c>
      <c r="C403" s="14">
        <v>2.5</v>
      </c>
      <c r="D403" s="14">
        <v>3.3</v>
      </c>
    </row>
    <row r="404" spans="1:4">
      <c r="B404" s="5" t="s">
        <v>23</v>
      </c>
      <c r="C404" s="14">
        <v>13.32</v>
      </c>
      <c r="D404" s="14">
        <v>0</v>
      </c>
    </row>
    <row r="405" spans="1:4">
      <c r="B405" s="5" t="s">
        <v>24</v>
      </c>
      <c r="C405" s="14">
        <v>9.43</v>
      </c>
      <c r="D405" s="14">
        <v>5.71</v>
      </c>
    </row>
    <row r="406" spans="1:4">
      <c r="B406" s="5" t="s">
        <v>25</v>
      </c>
      <c r="C406" s="14">
        <v>3.83</v>
      </c>
      <c r="D406" s="14">
        <v>4.3899999999999997</v>
      </c>
    </row>
    <row r="407" spans="1:4">
      <c r="A407" t="s">
        <v>123</v>
      </c>
      <c r="B407" s="5" t="s">
        <v>42</v>
      </c>
      <c r="C407" s="14">
        <v>0.9</v>
      </c>
      <c r="D407" s="14">
        <v>4.1500000000000004</v>
      </c>
    </row>
    <row r="408" spans="1:4">
      <c r="B408" s="5" t="s">
        <v>43</v>
      </c>
      <c r="C408" s="14">
        <v>4.0199999999999996</v>
      </c>
      <c r="D408" s="14">
        <v>2.5299999999999998</v>
      </c>
    </row>
    <row r="409" spans="1:4">
      <c r="B409" s="5" t="s">
        <v>44</v>
      </c>
      <c r="C409" s="14">
        <v>10.26</v>
      </c>
      <c r="D409" s="14"/>
    </row>
    <row r="410" spans="1:4">
      <c r="B410" s="5" t="s">
        <v>45</v>
      </c>
      <c r="C410" s="14">
        <v>6.17</v>
      </c>
      <c r="D410" s="14"/>
    </row>
    <row r="415" spans="1:4">
      <c r="A415" s="1" t="s">
        <v>184</v>
      </c>
    </row>
    <row r="417" spans="1:15">
      <c r="B417" s="5" t="s">
        <v>38</v>
      </c>
      <c r="C417" s="5" t="s">
        <v>39</v>
      </c>
    </row>
    <row r="418" spans="1:15">
      <c r="A418" t="s">
        <v>21</v>
      </c>
      <c r="B418" s="60">
        <v>429.55143521133903</v>
      </c>
      <c r="C418" s="60">
        <v>5.45689078866085</v>
      </c>
    </row>
    <row r="419" spans="1:15">
      <c r="A419" t="s">
        <v>22</v>
      </c>
      <c r="B419" s="60">
        <v>48.283549599212101</v>
      </c>
      <c r="C419" s="60">
        <v>3.2070841824518297E-2</v>
      </c>
      <c r="G419" s="61"/>
      <c r="H419" s="61"/>
      <c r="I419" s="61"/>
      <c r="J419" s="61"/>
      <c r="K419" s="61"/>
      <c r="L419" s="61"/>
      <c r="M419" s="61"/>
      <c r="N419" s="61"/>
      <c r="O419" s="61"/>
    </row>
    <row r="420" spans="1:15">
      <c r="A420" t="s">
        <v>23</v>
      </c>
      <c r="B420" s="60">
        <v>25.518969152118899</v>
      </c>
      <c r="C420" s="60">
        <v>4.9337349052747899E-2</v>
      </c>
      <c r="G420" s="62"/>
      <c r="H420" s="62"/>
      <c r="I420" s="62"/>
      <c r="J420" s="62"/>
      <c r="K420" s="62"/>
      <c r="L420" s="61"/>
      <c r="M420" s="61"/>
      <c r="N420" s="62"/>
      <c r="O420" s="61"/>
    </row>
    <row r="421" spans="1:15">
      <c r="A421" t="s">
        <v>24</v>
      </c>
      <c r="B421" s="60">
        <v>22.619490467626498</v>
      </c>
      <c r="C421" s="60">
        <v>3.5202532373464601E-2</v>
      </c>
    </row>
    <row r="422" spans="1:15">
      <c r="A422" t="s">
        <v>25</v>
      </c>
      <c r="B422" s="60">
        <v>245.11802830914701</v>
      </c>
      <c r="C422" s="60">
        <v>32.715200748645103</v>
      </c>
    </row>
    <row r="423" spans="1:15">
      <c r="C423" s="60"/>
      <c r="D423" s="60"/>
    </row>
    <row r="424" spans="1:15">
      <c r="C424" s="60"/>
      <c r="D424" s="60"/>
    </row>
    <row r="425" spans="1:15">
      <c r="C425" s="60"/>
      <c r="D425" s="60"/>
    </row>
    <row r="426" spans="1:15">
      <c r="C426" s="60"/>
      <c r="D426" s="60"/>
    </row>
    <row r="429" spans="1:15">
      <c r="A429" s="1" t="s">
        <v>185</v>
      </c>
    </row>
    <row r="431" spans="1:15">
      <c r="B431" s="5" t="s">
        <v>38</v>
      </c>
      <c r="C431" s="5" t="s">
        <v>39</v>
      </c>
    </row>
    <row r="432" spans="1:15">
      <c r="A432" t="s">
        <v>42</v>
      </c>
      <c r="B432" s="60">
        <v>5.0040316667493903</v>
      </c>
      <c r="C432" s="60">
        <v>12.3307577538936</v>
      </c>
    </row>
    <row r="433" spans="1:3">
      <c r="A433" t="s">
        <v>43</v>
      </c>
      <c r="B433" s="60">
        <v>103.424584499939</v>
      </c>
      <c r="C433" s="60">
        <v>28.5440043095657</v>
      </c>
    </row>
    <row r="434" spans="1:3">
      <c r="A434" t="s">
        <v>44</v>
      </c>
      <c r="B434" s="60">
        <v>229.92966270242701</v>
      </c>
      <c r="C434" s="63"/>
    </row>
    <row r="435" spans="1:3">
      <c r="A435" t="s">
        <v>45</v>
      </c>
      <c r="B435" s="60">
        <v>430.14713406742601</v>
      </c>
      <c r="C435" s="63"/>
    </row>
    <row r="448" spans="1:3">
      <c r="A448" s="1" t="s">
        <v>186</v>
      </c>
    </row>
    <row r="450" spans="1:14">
      <c r="B450"/>
      <c r="C450" s="5" t="s">
        <v>187</v>
      </c>
      <c r="D450" t="s">
        <v>188</v>
      </c>
      <c r="E450" t="s">
        <v>189</v>
      </c>
      <c r="F450" t="s">
        <v>190</v>
      </c>
    </row>
    <row r="451" spans="1:14">
      <c r="A451" t="s">
        <v>38</v>
      </c>
      <c r="B451" t="s">
        <v>42</v>
      </c>
      <c r="C451" s="21">
        <v>100</v>
      </c>
      <c r="D451" s="10">
        <v>0</v>
      </c>
      <c r="E451" s="10">
        <v>0</v>
      </c>
      <c r="F451" s="10">
        <v>0</v>
      </c>
      <c r="G451" s="5"/>
    </row>
    <row r="452" spans="1:14">
      <c r="B452" t="s">
        <v>43</v>
      </c>
      <c r="C452" s="21">
        <v>64.08</v>
      </c>
      <c r="D452" s="10">
        <v>29.29</v>
      </c>
      <c r="E452" s="10">
        <v>5.86</v>
      </c>
      <c r="F452" s="10">
        <v>0.78</v>
      </c>
      <c r="G452" s="21"/>
    </row>
    <row r="453" spans="1:14">
      <c r="B453" t="s">
        <v>44</v>
      </c>
      <c r="C453" s="21">
        <v>50.95</v>
      </c>
      <c r="D453" s="10">
        <v>44.72</v>
      </c>
      <c r="E453" s="10">
        <v>0.99</v>
      </c>
      <c r="F453" s="10">
        <v>3.34</v>
      </c>
      <c r="G453" s="21"/>
    </row>
    <row r="454" spans="1:14">
      <c r="B454" t="s">
        <v>45</v>
      </c>
      <c r="C454" s="21">
        <v>71.069999999999993</v>
      </c>
      <c r="D454" s="10">
        <v>17.399999999999999</v>
      </c>
      <c r="E454" s="10">
        <v>5.77</v>
      </c>
      <c r="F454" s="10">
        <v>5.77</v>
      </c>
      <c r="G454" s="21"/>
    </row>
    <row r="455" spans="1:14">
      <c r="A455" t="s">
        <v>39</v>
      </c>
      <c r="B455" t="s">
        <v>42</v>
      </c>
      <c r="C455" s="21">
        <v>98.72</v>
      </c>
      <c r="D455" s="10">
        <v>0.52</v>
      </c>
      <c r="E455" s="10">
        <v>0.61</v>
      </c>
      <c r="F455" s="10">
        <v>0.15</v>
      </c>
      <c r="G455" s="21"/>
      <c r="L455" s="7"/>
      <c r="N455" s="7"/>
    </row>
    <row r="456" spans="1:14">
      <c r="B456" t="s">
        <v>43</v>
      </c>
      <c r="C456" s="21">
        <v>97.3</v>
      </c>
      <c r="D456" s="10">
        <v>0.9</v>
      </c>
      <c r="E456" s="10">
        <v>0</v>
      </c>
      <c r="F456" s="10">
        <v>1.8</v>
      </c>
    </row>
    <row r="457" spans="1:14">
      <c r="B457"/>
      <c r="C457" s="21"/>
      <c r="D457" s="10"/>
      <c r="E457" s="10"/>
      <c r="F457" s="10"/>
    </row>
    <row r="458" spans="1:14">
      <c r="B458"/>
      <c r="C458" s="21"/>
      <c r="D458" s="10"/>
      <c r="E458" s="10"/>
      <c r="F458" s="10"/>
    </row>
    <row r="459" spans="1:14">
      <c r="B459"/>
    </row>
    <row r="460" spans="1:14">
      <c r="B460"/>
    </row>
    <row r="463" spans="1:14">
      <c r="A463" s="1" t="s">
        <v>191</v>
      </c>
    </row>
    <row r="465" spans="1:14">
      <c r="B465"/>
      <c r="C465" s="5" t="s">
        <v>192</v>
      </c>
      <c r="D465" s="5" t="s">
        <v>193</v>
      </c>
      <c r="E465" s="5" t="s">
        <v>194</v>
      </c>
      <c r="F465" s="5" t="s">
        <v>195</v>
      </c>
    </row>
    <row r="466" spans="1:14">
      <c r="A466" t="s">
        <v>38</v>
      </c>
      <c r="B466" t="s">
        <v>42</v>
      </c>
      <c r="C466" s="21">
        <v>100</v>
      </c>
      <c r="D466" s="21">
        <v>0</v>
      </c>
      <c r="E466" s="21">
        <v>0</v>
      </c>
      <c r="F466" s="21">
        <v>0</v>
      </c>
      <c r="G466" s="21"/>
    </row>
    <row r="467" spans="1:14">
      <c r="B467" t="s">
        <v>43</v>
      </c>
      <c r="C467" s="21">
        <v>53.01</v>
      </c>
      <c r="D467" s="21">
        <v>41.14</v>
      </c>
      <c r="E467" s="21">
        <v>5.86</v>
      </c>
      <c r="F467" s="21">
        <v>0</v>
      </c>
      <c r="G467" s="21"/>
    </row>
    <row r="468" spans="1:14">
      <c r="B468" t="s">
        <v>44</v>
      </c>
      <c r="C468" s="21">
        <v>57.4</v>
      </c>
      <c r="D468" s="21">
        <v>39.64</v>
      </c>
      <c r="E468" s="21">
        <v>2.96</v>
      </c>
      <c r="F468" s="21">
        <v>0</v>
      </c>
      <c r="G468" s="21"/>
    </row>
    <row r="469" spans="1:14">
      <c r="B469" t="s">
        <v>45</v>
      </c>
      <c r="C469" s="21">
        <v>70.72</v>
      </c>
      <c r="D469" s="21">
        <v>20.87</v>
      </c>
      <c r="E469" s="21">
        <v>6.97</v>
      </c>
      <c r="F469" s="21">
        <v>1.44</v>
      </c>
      <c r="G469" s="21"/>
    </row>
    <row r="470" spans="1:14">
      <c r="A470" t="s">
        <v>39</v>
      </c>
      <c r="B470" t="s">
        <v>42</v>
      </c>
      <c r="C470" s="21">
        <v>98.86</v>
      </c>
      <c r="D470" s="21">
        <v>0.68</v>
      </c>
      <c r="E470" s="21">
        <v>0.08</v>
      </c>
      <c r="F470" s="21">
        <v>0.38</v>
      </c>
      <c r="G470" s="21"/>
      <c r="L470" s="7"/>
      <c r="N470" s="7"/>
    </row>
    <row r="471" spans="1:14">
      <c r="B471" t="s">
        <v>43</v>
      </c>
      <c r="C471" s="21">
        <v>98.2</v>
      </c>
      <c r="D471" s="10">
        <v>0.9</v>
      </c>
      <c r="E471" s="10">
        <v>0</v>
      </c>
      <c r="F471" s="10">
        <v>0.9</v>
      </c>
    </row>
    <row r="472" spans="1:14">
      <c r="B472"/>
      <c r="C472" s="21"/>
      <c r="D472" s="10"/>
      <c r="E472" s="10"/>
      <c r="F472" s="10"/>
    </row>
    <row r="473" spans="1:14">
      <c r="B473"/>
      <c r="C473" s="21"/>
      <c r="D473" s="10"/>
      <c r="E473" s="10"/>
      <c r="F473" s="10"/>
    </row>
    <row r="474" spans="1:14">
      <c r="B474"/>
    </row>
    <row r="475" spans="1:14">
      <c r="B475"/>
    </row>
    <row r="476" spans="1:14">
      <c r="B476"/>
    </row>
    <row r="477" spans="1:14">
      <c r="A477" s="1" t="s">
        <v>196</v>
      </c>
    </row>
    <row r="479" spans="1:14">
      <c r="B479" s="5" t="s">
        <v>42</v>
      </c>
      <c r="C479" s="5" t="s">
        <v>43</v>
      </c>
      <c r="D479" s="5" t="s">
        <v>44</v>
      </c>
      <c r="E479" s="5" t="s">
        <v>45</v>
      </c>
    </row>
    <row r="480" spans="1:14">
      <c r="A480" t="s">
        <v>38</v>
      </c>
      <c r="B480" s="14">
        <v>94.27</v>
      </c>
      <c r="C480" s="14">
        <v>94.26</v>
      </c>
      <c r="D480" s="14">
        <v>97.12</v>
      </c>
      <c r="E480" s="14">
        <v>98.4</v>
      </c>
    </row>
    <row r="481" spans="1:6">
      <c r="A481" t="s">
        <v>39</v>
      </c>
      <c r="B481" s="14">
        <v>93.66</v>
      </c>
      <c r="C481" s="14">
        <v>95.92</v>
      </c>
      <c r="D481" s="14"/>
      <c r="E481" s="14"/>
    </row>
    <row r="490" spans="1:6">
      <c r="A490" s="1" t="s">
        <v>197</v>
      </c>
    </row>
    <row r="492" spans="1:6">
      <c r="B492" s="5" t="s">
        <v>21</v>
      </c>
      <c r="C492" s="5" t="s">
        <v>22</v>
      </c>
      <c r="D492" s="5" t="s">
        <v>23</v>
      </c>
      <c r="E492" s="5" t="s">
        <v>24</v>
      </c>
      <c r="F492" s="5" t="s">
        <v>25</v>
      </c>
    </row>
    <row r="493" spans="1:6">
      <c r="A493" t="s">
        <v>38</v>
      </c>
      <c r="B493" s="14">
        <v>97.69</v>
      </c>
      <c r="C493" s="14">
        <v>99.17</v>
      </c>
      <c r="D493" s="14">
        <v>99.76</v>
      </c>
      <c r="E493" s="64">
        <v>99.37</v>
      </c>
      <c r="F493" s="14">
        <v>94.3</v>
      </c>
    </row>
    <row r="494" spans="1:6">
      <c r="A494" t="s">
        <v>39</v>
      </c>
      <c r="B494" s="14">
        <v>96.96</v>
      </c>
      <c r="C494" s="14">
        <v>70</v>
      </c>
      <c r="D494" s="14">
        <v>88.24</v>
      </c>
      <c r="E494" s="64">
        <v>100</v>
      </c>
      <c r="F494" s="14">
        <v>93.78</v>
      </c>
    </row>
    <row r="507" spans="1:5">
      <c r="C507" s="5" t="s">
        <v>198</v>
      </c>
      <c r="D507" s="5" t="s">
        <v>199</v>
      </c>
      <c r="E507" s="5" t="s">
        <v>200</v>
      </c>
    </row>
    <row r="508" spans="1:5">
      <c r="A508" t="s">
        <v>38</v>
      </c>
      <c r="B508" s="5" t="s">
        <v>21</v>
      </c>
      <c r="C508" s="14">
        <v>8.06</v>
      </c>
      <c r="D508" s="14">
        <v>10.4</v>
      </c>
      <c r="E508" s="14">
        <v>12.82</v>
      </c>
    </row>
    <row r="509" spans="1:5">
      <c r="B509" s="5" t="s">
        <v>22</v>
      </c>
      <c r="C509" s="14">
        <v>2.58</v>
      </c>
      <c r="D509" s="14">
        <v>0.81</v>
      </c>
      <c r="E509" s="14">
        <v>0</v>
      </c>
    </row>
    <row r="510" spans="1:5">
      <c r="B510" s="5" t="s">
        <v>23</v>
      </c>
      <c r="C510" s="14">
        <v>14.79</v>
      </c>
      <c r="D510" s="14">
        <v>28.38</v>
      </c>
      <c r="E510" s="14">
        <v>35.770000000000003</v>
      </c>
    </row>
    <row r="511" spans="1:5">
      <c r="B511" s="5" t="s">
        <v>24</v>
      </c>
      <c r="C511" s="14">
        <v>3.42</v>
      </c>
      <c r="D511" s="14">
        <v>8.65</v>
      </c>
      <c r="E511" s="14">
        <v>13.02</v>
      </c>
    </row>
    <row r="512" spans="1:5">
      <c r="B512" s="5" t="s">
        <v>25</v>
      </c>
      <c r="C512" s="14">
        <v>71.150000000000006</v>
      </c>
      <c r="D512" s="14">
        <v>51.75</v>
      </c>
      <c r="E512" s="14">
        <v>38.4</v>
      </c>
    </row>
    <row r="513" spans="1:5">
      <c r="A513" t="s">
        <v>39</v>
      </c>
      <c r="B513" s="5" t="s">
        <v>21</v>
      </c>
      <c r="C513" s="14">
        <v>7.57</v>
      </c>
      <c r="D513" s="14">
        <v>5.64</v>
      </c>
      <c r="E513" s="14">
        <v>0</v>
      </c>
    </row>
    <row r="514" spans="1:5">
      <c r="B514" s="5" t="s">
        <v>22</v>
      </c>
      <c r="C514" s="14">
        <v>0.81</v>
      </c>
      <c r="D514" s="14">
        <v>0.23</v>
      </c>
      <c r="E514" s="14">
        <v>0</v>
      </c>
    </row>
    <row r="515" spans="1:5">
      <c r="B515" s="5" t="s">
        <v>23</v>
      </c>
      <c r="C515" s="14">
        <v>0.3</v>
      </c>
      <c r="D515" s="14">
        <v>0.57999999999999996</v>
      </c>
      <c r="E515" s="14">
        <v>1.93</v>
      </c>
    </row>
    <row r="516" spans="1:5">
      <c r="B516" s="5" t="s">
        <v>24</v>
      </c>
      <c r="C516" s="14">
        <v>0.19</v>
      </c>
      <c r="D516" s="14">
        <v>0.36</v>
      </c>
      <c r="E516" s="14">
        <v>0.55000000000000004</v>
      </c>
    </row>
    <row r="517" spans="1:5">
      <c r="B517" s="5" t="s">
        <v>25</v>
      </c>
      <c r="C517" s="14">
        <v>91.13</v>
      </c>
      <c r="D517" s="14">
        <v>93.2</v>
      </c>
      <c r="E517" s="14">
        <v>97.52</v>
      </c>
    </row>
    <row r="523" spans="1:5">
      <c r="A523" s="1" t="s">
        <v>201</v>
      </c>
    </row>
    <row r="525" spans="1:5">
      <c r="C525" s="5" t="s">
        <v>198</v>
      </c>
      <c r="D525" s="5" t="s">
        <v>199</v>
      </c>
      <c r="E525" s="5" t="s">
        <v>200</v>
      </c>
    </row>
    <row r="526" spans="1:5">
      <c r="A526" t="s">
        <v>38</v>
      </c>
      <c r="B526" s="5" t="s">
        <v>42</v>
      </c>
      <c r="C526" s="14">
        <v>12.44</v>
      </c>
      <c r="D526" s="14">
        <v>0.52</v>
      </c>
      <c r="E526" s="14">
        <v>2.25</v>
      </c>
    </row>
    <row r="527" spans="1:5">
      <c r="B527" s="5" t="s">
        <v>43</v>
      </c>
      <c r="C527" s="14">
        <v>45.83</v>
      </c>
      <c r="D527" s="14">
        <v>34.68</v>
      </c>
      <c r="E527" s="14">
        <v>27.07</v>
      </c>
    </row>
    <row r="528" spans="1:5">
      <c r="B528" s="5" t="s">
        <v>44</v>
      </c>
      <c r="C528" s="14">
        <v>26.94</v>
      </c>
      <c r="D528" s="14">
        <v>41.04</v>
      </c>
      <c r="E528" s="14">
        <v>51.25</v>
      </c>
    </row>
    <row r="529" spans="1:5">
      <c r="B529" s="5" t="s">
        <v>45</v>
      </c>
      <c r="C529" s="14">
        <v>14.79</v>
      </c>
      <c r="D529" s="14">
        <v>23.76</v>
      </c>
      <c r="E529" s="14">
        <v>19.43</v>
      </c>
    </row>
    <row r="530" spans="1:5">
      <c r="A530" t="s">
        <v>39</v>
      </c>
      <c r="B530" s="5" t="s">
        <v>42</v>
      </c>
      <c r="C530" s="14">
        <v>93.55</v>
      </c>
      <c r="D530" s="14">
        <v>87.17</v>
      </c>
      <c r="E530" s="14">
        <v>67.34</v>
      </c>
    </row>
    <row r="531" spans="1:5">
      <c r="B531" s="5" t="s">
        <v>43</v>
      </c>
      <c r="C531" s="14">
        <v>6.45</v>
      </c>
      <c r="D531" s="14">
        <v>12.83</v>
      </c>
      <c r="E531" s="14">
        <v>32.659999999999997</v>
      </c>
    </row>
    <row r="532" spans="1:5">
      <c r="C532" s="14"/>
      <c r="D532" s="14"/>
      <c r="E532" s="14"/>
    </row>
    <row r="533" spans="1:5">
      <c r="C533" s="14"/>
      <c r="D533" s="14"/>
      <c r="E533" s="14"/>
    </row>
    <row r="541" spans="1:5">
      <c r="A541" s="1" t="s">
        <v>202</v>
      </c>
    </row>
    <row r="543" spans="1:5">
      <c r="B543" s="5" t="s">
        <v>39</v>
      </c>
      <c r="C543" s="5" t="s">
        <v>38</v>
      </c>
    </row>
    <row r="544" spans="1:5">
      <c r="A544" t="s">
        <v>203</v>
      </c>
      <c r="B544" s="21">
        <v>1.18</v>
      </c>
      <c r="C544" s="21">
        <v>1.08</v>
      </c>
    </row>
    <row r="545" spans="1:8">
      <c r="A545" t="s">
        <v>204</v>
      </c>
      <c r="B545" s="21">
        <v>1.78</v>
      </c>
      <c r="C545" s="21">
        <v>6.28</v>
      </c>
    </row>
    <row r="546" spans="1:8">
      <c r="A546" t="s">
        <v>205</v>
      </c>
      <c r="B546" s="21">
        <v>3.22</v>
      </c>
      <c r="C546" s="21">
        <v>5.07</v>
      </c>
    </row>
    <row r="547" spans="1:8">
      <c r="A547" t="s">
        <v>206</v>
      </c>
      <c r="B547" s="21">
        <v>16.690000000000001</v>
      </c>
      <c r="C547" s="21">
        <v>8.6</v>
      </c>
    </row>
    <row r="548" spans="1:8">
      <c r="A548" t="s">
        <v>207</v>
      </c>
      <c r="B548" s="21">
        <v>26.31</v>
      </c>
      <c r="C548" s="21">
        <v>21.41</v>
      </c>
    </row>
    <row r="549" spans="1:8">
      <c r="A549" t="s">
        <v>208</v>
      </c>
      <c r="B549" s="21">
        <v>59.06</v>
      </c>
      <c r="C549" s="21">
        <v>76.959999999999994</v>
      </c>
    </row>
    <row r="555" spans="1:8">
      <c r="A555" s="1" t="s">
        <v>209</v>
      </c>
    </row>
    <row r="557" spans="1:8">
      <c r="C557" s="5" t="s">
        <v>208</v>
      </c>
      <c r="D557" s="5" t="s">
        <v>205</v>
      </c>
      <c r="E557" s="5" t="s">
        <v>206</v>
      </c>
      <c r="F557" s="5" t="s">
        <v>203</v>
      </c>
      <c r="G557" s="12" t="s">
        <v>207</v>
      </c>
      <c r="H557" s="12" t="s">
        <v>204</v>
      </c>
    </row>
    <row r="558" spans="1:8">
      <c r="A558" t="s">
        <v>38</v>
      </c>
      <c r="B558" s="5" t="s">
        <v>21</v>
      </c>
      <c r="C558" s="5">
        <v>8.23</v>
      </c>
      <c r="D558" s="5">
        <v>42.35</v>
      </c>
      <c r="E558" s="5">
        <v>7.35</v>
      </c>
      <c r="F558" s="5">
        <v>15.78</v>
      </c>
      <c r="G558">
        <v>3.56</v>
      </c>
      <c r="H558">
        <v>20.2</v>
      </c>
    </row>
    <row r="559" spans="1:8">
      <c r="B559" s="5" t="s">
        <v>22</v>
      </c>
      <c r="C559" s="5">
        <v>1.93</v>
      </c>
      <c r="D559" s="5">
        <v>2.13</v>
      </c>
      <c r="E559" s="5">
        <v>2.76</v>
      </c>
      <c r="F559" s="5">
        <v>0</v>
      </c>
      <c r="G559">
        <v>4.84</v>
      </c>
      <c r="H559">
        <v>0.69</v>
      </c>
    </row>
    <row r="560" spans="1:8">
      <c r="B560" s="5" t="s">
        <v>23</v>
      </c>
      <c r="C560" s="5">
        <v>5.17</v>
      </c>
      <c r="D560" s="5">
        <v>7.7</v>
      </c>
      <c r="E560" s="5">
        <v>61.52</v>
      </c>
      <c r="F560" s="5">
        <v>52.82</v>
      </c>
      <c r="G560">
        <v>47.27</v>
      </c>
      <c r="H560">
        <v>19.79</v>
      </c>
    </row>
    <row r="561" spans="1:8">
      <c r="B561" s="5" t="s">
        <v>24</v>
      </c>
      <c r="C561" s="5">
        <v>2.0299999999999998</v>
      </c>
      <c r="D561" s="5">
        <v>0.42</v>
      </c>
      <c r="E561" s="5">
        <v>6.71</v>
      </c>
      <c r="F561" s="5">
        <v>7.95</v>
      </c>
      <c r="G561">
        <v>11.28</v>
      </c>
      <c r="H561">
        <v>4.7699999999999996</v>
      </c>
    </row>
    <row r="562" spans="1:8">
      <c r="B562" s="5" t="s">
        <v>25</v>
      </c>
      <c r="C562" s="5">
        <v>82.64</v>
      </c>
      <c r="D562" s="5">
        <v>47.41</v>
      </c>
      <c r="E562" s="5">
        <v>21.66</v>
      </c>
      <c r="F562" s="5">
        <v>23.45</v>
      </c>
      <c r="G562">
        <v>33.049999999999997</v>
      </c>
      <c r="H562">
        <v>54.55</v>
      </c>
    </row>
    <row r="563" spans="1:8">
      <c r="A563" t="s">
        <v>39</v>
      </c>
      <c r="B563" s="5" t="s">
        <v>21</v>
      </c>
      <c r="C563" s="5">
        <v>6.56</v>
      </c>
      <c r="D563" s="5">
        <v>21.51</v>
      </c>
      <c r="E563" s="5">
        <v>6.08</v>
      </c>
      <c r="F563" s="5">
        <v>4.74</v>
      </c>
      <c r="G563">
        <v>7.5</v>
      </c>
      <c r="H563">
        <v>25.25</v>
      </c>
    </row>
    <row r="564" spans="1:8">
      <c r="B564" s="5" t="s">
        <v>22</v>
      </c>
      <c r="C564" s="5">
        <v>0.57999999999999996</v>
      </c>
      <c r="D564" s="5">
        <v>0</v>
      </c>
      <c r="E564" s="5">
        <v>0.68</v>
      </c>
      <c r="F564" s="5">
        <v>0</v>
      </c>
      <c r="G564">
        <v>1.44</v>
      </c>
      <c r="H564">
        <v>0</v>
      </c>
    </row>
    <row r="565" spans="1:8">
      <c r="B565" s="5" t="s">
        <v>23</v>
      </c>
      <c r="C565" s="5">
        <v>0.2</v>
      </c>
      <c r="D565" s="5">
        <v>0.6</v>
      </c>
      <c r="E565" s="5">
        <v>0.23</v>
      </c>
      <c r="F565" s="5">
        <v>0</v>
      </c>
      <c r="G565">
        <v>0.44</v>
      </c>
      <c r="H565">
        <v>0</v>
      </c>
    </row>
    <row r="566" spans="1:8">
      <c r="B566" s="5" t="s">
        <v>24</v>
      </c>
      <c r="C566" s="5">
        <v>0.18</v>
      </c>
      <c r="D566" s="5">
        <v>0</v>
      </c>
      <c r="E566" s="5">
        <v>0.1</v>
      </c>
      <c r="F566" s="5">
        <v>0</v>
      </c>
      <c r="G566">
        <v>0.37</v>
      </c>
      <c r="H566">
        <v>0</v>
      </c>
    </row>
    <row r="567" spans="1:8">
      <c r="B567" s="5" t="s">
        <v>25</v>
      </c>
      <c r="C567" s="5">
        <v>92.48</v>
      </c>
      <c r="D567" s="5">
        <v>77.89</v>
      </c>
      <c r="E567" s="5">
        <v>92.91</v>
      </c>
      <c r="F567" s="5">
        <v>95.26</v>
      </c>
      <c r="G567">
        <v>90.25</v>
      </c>
      <c r="H567">
        <v>74.75</v>
      </c>
    </row>
    <row r="574" spans="1:8">
      <c r="A574" s="1" t="s">
        <v>210</v>
      </c>
    </row>
    <row r="577" spans="1:8">
      <c r="C577" s="5" t="s">
        <v>208</v>
      </c>
      <c r="D577" s="5" t="s">
        <v>205</v>
      </c>
      <c r="E577" s="5" t="s">
        <v>206</v>
      </c>
      <c r="F577" s="5" t="s">
        <v>203</v>
      </c>
      <c r="G577" s="12" t="s">
        <v>207</v>
      </c>
      <c r="H577" s="12" t="s">
        <v>204</v>
      </c>
    </row>
    <row r="578" spans="1:8">
      <c r="A578" t="s">
        <v>38</v>
      </c>
      <c r="B578" s="5" t="s">
        <v>42</v>
      </c>
      <c r="C578" s="21">
        <v>14.76</v>
      </c>
      <c r="D578" s="21">
        <v>2.56</v>
      </c>
      <c r="E578" s="21">
        <v>0.95</v>
      </c>
      <c r="F578" s="21">
        <v>5.56</v>
      </c>
      <c r="G578" s="10">
        <v>4.3499999999999996</v>
      </c>
      <c r="H578" s="10">
        <v>0.54</v>
      </c>
    </row>
    <row r="579" spans="1:8">
      <c r="B579" s="5" t="s">
        <v>43</v>
      </c>
      <c r="C579" s="21">
        <v>43.31</v>
      </c>
      <c r="D579" s="21">
        <v>19.62</v>
      </c>
      <c r="E579" s="21">
        <v>49.84</v>
      </c>
      <c r="F579" s="21">
        <v>32.049999999999997</v>
      </c>
      <c r="G579" s="10">
        <v>53.35</v>
      </c>
      <c r="H579" s="10">
        <v>29.48</v>
      </c>
    </row>
    <row r="580" spans="1:8">
      <c r="B580" s="5" t="s">
        <v>44</v>
      </c>
      <c r="C580" s="21">
        <v>26.19</v>
      </c>
      <c r="D580" s="21">
        <v>42.28</v>
      </c>
      <c r="E580" s="21">
        <v>38.409999999999997</v>
      </c>
      <c r="F580" s="21">
        <v>34.86</v>
      </c>
      <c r="G580" s="10">
        <v>31.56</v>
      </c>
      <c r="H580" s="10">
        <v>43.9</v>
      </c>
    </row>
    <row r="581" spans="1:8">
      <c r="B581" s="5" t="s">
        <v>45</v>
      </c>
      <c r="C581" s="21">
        <v>15.74</v>
      </c>
      <c r="D581" s="21">
        <v>35.54</v>
      </c>
      <c r="E581" s="21">
        <v>10.8</v>
      </c>
      <c r="F581" s="21">
        <v>27.53</v>
      </c>
      <c r="G581" s="10">
        <v>10.74</v>
      </c>
      <c r="H581" s="10">
        <v>26.08</v>
      </c>
    </row>
    <row r="582" spans="1:8">
      <c r="A582" t="s">
        <v>39</v>
      </c>
      <c r="B582" s="5" t="s">
        <v>42</v>
      </c>
      <c r="C582" s="21">
        <v>90.97</v>
      </c>
      <c r="D582" s="21">
        <v>81.2</v>
      </c>
      <c r="E582" s="21">
        <v>95</v>
      </c>
      <c r="F582" s="21">
        <v>92.01</v>
      </c>
      <c r="G582" s="10">
        <v>95.96</v>
      </c>
      <c r="H582" s="10">
        <v>100</v>
      </c>
    </row>
    <row r="583" spans="1:8">
      <c r="B583" s="5" t="s">
        <v>43</v>
      </c>
      <c r="C583" s="21">
        <v>9.0299999999999994</v>
      </c>
      <c r="D583" s="21">
        <v>18.8</v>
      </c>
      <c r="E583" s="21">
        <v>5</v>
      </c>
      <c r="F583" s="21">
        <v>7.99</v>
      </c>
      <c r="G583" s="10">
        <v>4.04</v>
      </c>
      <c r="H583" s="10">
        <v>0</v>
      </c>
    </row>
    <row r="593" spans="1:9">
      <c r="A593" s="1" t="s">
        <v>211</v>
      </c>
    </row>
    <row r="596" spans="1:9">
      <c r="C596" s="5" t="s">
        <v>212</v>
      </c>
      <c r="D596" s="5" t="s">
        <v>213</v>
      </c>
      <c r="E596" s="5" t="s">
        <v>214</v>
      </c>
      <c r="F596" s="5" t="s">
        <v>215</v>
      </c>
      <c r="G596" s="5" t="s">
        <v>216</v>
      </c>
      <c r="H596" s="5" t="s">
        <v>217</v>
      </c>
      <c r="I596" s="5" t="s">
        <v>218</v>
      </c>
    </row>
    <row r="597" spans="1:9">
      <c r="A597" t="s">
        <v>38</v>
      </c>
      <c r="B597" s="5" t="s">
        <v>42</v>
      </c>
      <c r="C597" s="5">
        <v>7.48</v>
      </c>
      <c r="D597" s="5">
        <v>1.04</v>
      </c>
      <c r="E597" s="5">
        <v>3.3</v>
      </c>
      <c r="F597" s="5">
        <v>0</v>
      </c>
      <c r="G597" s="5">
        <v>1.1399999999999999</v>
      </c>
      <c r="H597" s="5">
        <v>0</v>
      </c>
      <c r="I597" s="5">
        <v>0</v>
      </c>
    </row>
    <row r="598" spans="1:9">
      <c r="B598" s="5" t="s">
        <v>43</v>
      </c>
      <c r="C598" s="5">
        <v>42.96</v>
      </c>
      <c r="D598" s="5">
        <v>44.92</v>
      </c>
      <c r="E598" s="5">
        <v>31.29</v>
      </c>
      <c r="F598" s="5">
        <v>57.37</v>
      </c>
      <c r="G598" s="5">
        <v>46.1</v>
      </c>
      <c r="H598" s="5">
        <v>36.72</v>
      </c>
      <c r="I598" s="5">
        <v>38.409999999999997</v>
      </c>
    </row>
    <row r="599" spans="1:9">
      <c r="B599" s="5" t="s">
        <v>44</v>
      </c>
      <c r="C599" s="5">
        <v>31.08</v>
      </c>
      <c r="D599" s="5">
        <v>40.9</v>
      </c>
      <c r="E599" s="5">
        <v>56.91</v>
      </c>
      <c r="F599" s="5">
        <v>33.22</v>
      </c>
      <c r="G599" s="5">
        <v>34.869999999999997</v>
      </c>
      <c r="H599" s="5">
        <v>39.659999999999997</v>
      </c>
      <c r="I599" s="5">
        <v>39.46</v>
      </c>
    </row>
    <row r="600" spans="1:9">
      <c r="B600" s="5" t="s">
        <v>45</v>
      </c>
      <c r="C600" s="5">
        <v>18.489999999999998</v>
      </c>
      <c r="D600" s="5">
        <v>13.14</v>
      </c>
      <c r="E600" s="5">
        <v>8.49</v>
      </c>
      <c r="F600" s="5">
        <v>9.41</v>
      </c>
      <c r="G600" s="5">
        <v>17.899999999999999</v>
      </c>
      <c r="H600" s="5">
        <v>23.62</v>
      </c>
      <c r="I600" s="5">
        <v>22.13</v>
      </c>
    </row>
    <row r="601" spans="1:9">
      <c r="A601" t="s">
        <v>39</v>
      </c>
      <c r="B601" s="5" t="s">
        <v>42</v>
      </c>
      <c r="C601" s="5">
        <v>90.29</v>
      </c>
      <c r="D601" s="5">
        <v>79.319999999999993</v>
      </c>
      <c r="E601" s="5">
        <v>92.46</v>
      </c>
      <c r="F601" s="5">
        <v>96</v>
      </c>
      <c r="G601" s="5">
        <v>96.42</v>
      </c>
      <c r="H601" s="5">
        <v>95.28</v>
      </c>
      <c r="I601" s="5">
        <v>97.32</v>
      </c>
    </row>
    <row r="602" spans="1:9">
      <c r="B602" s="5" t="s">
        <v>43</v>
      </c>
      <c r="C602" s="5">
        <v>9.7100000000000009</v>
      </c>
      <c r="D602" s="5">
        <v>20.68</v>
      </c>
      <c r="E602" s="5">
        <v>7.54</v>
      </c>
      <c r="F602" s="5">
        <v>3</v>
      </c>
      <c r="G602" s="5">
        <v>3.58</v>
      </c>
      <c r="H602" s="5">
        <v>4.72</v>
      </c>
      <c r="I602" s="5">
        <v>2.68</v>
      </c>
    </row>
    <row r="603" spans="1:9">
      <c r="G603" s="5"/>
      <c r="H603" s="5"/>
      <c r="I603" s="5"/>
    </row>
    <row r="604" spans="1:9">
      <c r="G604" s="5"/>
      <c r="H604" s="5"/>
      <c r="I604" s="5"/>
    </row>
    <row r="610" spans="1:3">
      <c r="A610" s="1" t="s">
        <v>219</v>
      </c>
    </row>
    <row r="613" spans="1:3">
      <c r="A613" t="s">
        <v>20</v>
      </c>
      <c r="B613" s="5" t="s">
        <v>21</v>
      </c>
      <c r="C613" s="14">
        <v>7.42</v>
      </c>
    </row>
    <row r="614" spans="1:3">
      <c r="B614" s="5" t="s">
        <v>22</v>
      </c>
      <c r="C614" s="14">
        <v>6.67</v>
      </c>
    </row>
    <row r="615" spans="1:3">
      <c r="B615" s="5" t="s">
        <v>23</v>
      </c>
      <c r="C615" s="14">
        <v>24.7</v>
      </c>
    </row>
    <row r="616" spans="1:3">
      <c r="B616" s="5" t="s">
        <v>24</v>
      </c>
      <c r="C616" s="14">
        <v>16.350000000000001</v>
      </c>
    </row>
    <row r="617" spans="1:3">
      <c r="B617" s="5" t="s">
        <v>25</v>
      </c>
      <c r="C617" s="14">
        <v>5.59</v>
      </c>
    </row>
    <row r="618" spans="1:3">
      <c r="A618" t="s">
        <v>123</v>
      </c>
      <c r="B618" s="5" t="s">
        <v>42</v>
      </c>
      <c r="C618" s="14">
        <v>1.47</v>
      </c>
    </row>
    <row r="619" spans="1:3">
      <c r="B619" s="5" t="s">
        <v>43</v>
      </c>
      <c r="C619" s="14">
        <v>10.28</v>
      </c>
    </row>
    <row r="620" spans="1:3">
      <c r="B620" s="5" t="s">
        <v>44</v>
      </c>
      <c r="C620" s="14">
        <v>11.55</v>
      </c>
    </row>
    <row r="621" spans="1:3">
      <c r="B621" s="5" t="s">
        <v>45</v>
      </c>
      <c r="C621" s="14">
        <v>5.44</v>
      </c>
    </row>
    <row r="624" spans="1:3">
      <c r="A624" s="1" t="s">
        <v>220</v>
      </c>
    </row>
    <row r="626" spans="1:6">
      <c r="B626" s="5" t="s">
        <v>21</v>
      </c>
      <c r="C626" s="5" t="s">
        <v>22</v>
      </c>
      <c r="D626" s="5" t="s">
        <v>23</v>
      </c>
      <c r="E626" s="5" t="s">
        <v>24</v>
      </c>
      <c r="F626" s="5" t="s">
        <v>25</v>
      </c>
    </row>
    <row r="627" spans="1:6">
      <c r="A627" t="s">
        <v>221</v>
      </c>
      <c r="B627" s="14">
        <v>5.17</v>
      </c>
      <c r="C627" s="14">
        <v>1.67</v>
      </c>
      <c r="D627" s="14">
        <v>2.1800000000000002</v>
      </c>
      <c r="E627" s="14">
        <v>4.4000000000000004</v>
      </c>
      <c r="F627" s="14">
        <v>2.4</v>
      </c>
    </row>
    <row r="628" spans="1:6">
      <c r="A628" t="s">
        <v>222</v>
      </c>
      <c r="B628" s="14">
        <v>5.41</v>
      </c>
      <c r="C628" s="14">
        <v>1.67</v>
      </c>
      <c r="D628" s="14">
        <v>11.38</v>
      </c>
      <c r="E628" s="14">
        <v>5.03</v>
      </c>
      <c r="F628" s="14">
        <v>3.2</v>
      </c>
    </row>
    <row r="629" spans="1:6">
      <c r="A629" t="s">
        <v>223</v>
      </c>
      <c r="B629" s="14">
        <v>3.94</v>
      </c>
      <c r="C629" s="14">
        <v>1.67</v>
      </c>
      <c r="D629" s="14">
        <v>8.4700000000000006</v>
      </c>
      <c r="E629" s="14">
        <v>7.55</v>
      </c>
      <c r="F629" s="14">
        <v>1.37</v>
      </c>
    </row>
    <row r="630" spans="1:6">
      <c r="A630" t="s">
        <v>224</v>
      </c>
      <c r="B630" s="14">
        <v>2.56</v>
      </c>
      <c r="C630" s="14">
        <v>3.33</v>
      </c>
      <c r="D630" s="14">
        <v>4.5999999999999996</v>
      </c>
      <c r="E630" s="14">
        <v>5.03</v>
      </c>
      <c r="F630" s="14">
        <v>4.76</v>
      </c>
    </row>
    <row r="631" spans="1:6">
      <c r="A631" t="s">
        <v>225</v>
      </c>
      <c r="B631" s="14">
        <v>3.07</v>
      </c>
      <c r="C631" s="14">
        <v>2.5</v>
      </c>
      <c r="D631" s="14">
        <v>6.78</v>
      </c>
      <c r="E631" s="14">
        <v>4.4000000000000004</v>
      </c>
      <c r="F631" s="14">
        <v>4.1399999999999997</v>
      </c>
    </row>
    <row r="632" spans="1:6">
      <c r="A632" t="s">
        <v>226</v>
      </c>
      <c r="B632" s="14">
        <v>6.54</v>
      </c>
      <c r="C632" s="14">
        <v>3.33</v>
      </c>
      <c r="D632" s="14">
        <v>6.3</v>
      </c>
      <c r="E632" s="14">
        <v>5.66</v>
      </c>
      <c r="F632" s="14">
        <v>3.39</v>
      </c>
    </row>
    <row r="633" spans="1:6">
      <c r="A633" t="s">
        <v>227</v>
      </c>
      <c r="B633" s="14">
        <v>6.23</v>
      </c>
      <c r="C633" s="14">
        <v>2.5</v>
      </c>
      <c r="D633" s="14">
        <v>9.69</v>
      </c>
      <c r="E633" s="14">
        <v>6.29</v>
      </c>
      <c r="F633" s="14">
        <v>3.96</v>
      </c>
    </row>
    <row r="634" spans="1:6">
      <c r="A634" t="s">
        <v>228</v>
      </c>
      <c r="B634" s="14">
        <v>14.54</v>
      </c>
      <c r="C634" s="14">
        <v>8.33</v>
      </c>
      <c r="D634" s="14">
        <v>21.31</v>
      </c>
      <c r="E634" s="14">
        <v>13.84</v>
      </c>
      <c r="F634" s="14">
        <v>4.24</v>
      </c>
    </row>
    <row r="635" spans="1:6">
      <c r="A635" t="s">
        <v>229</v>
      </c>
      <c r="B635" s="14">
        <v>6.69</v>
      </c>
      <c r="C635" s="14">
        <v>2.5</v>
      </c>
      <c r="D635" s="14">
        <v>11.14</v>
      </c>
      <c r="E635" s="14">
        <v>5.66</v>
      </c>
      <c r="F635" s="14">
        <v>4.0999999999999996</v>
      </c>
    </row>
    <row r="636" spans="1:6">
      <c r="A636" t="s">
        <v>230</v>
      </c>
      <c r="B636" s="14">
        <v>16.59</v>
      </c>
      <c r="C636" s="14">
        <v>5</v>
      </c>
      <c r="D636" s="14">
        <v>14.04</v>
      </c>
      <c r="E636" s="14">
        <v>10.69</v>
      </c>
      <c r="F636" s="14">
        <v>5.66</v>
      </c>
    </row>
    <row r="637" spans="1:6">
      <c r="A637" t="s">
        <v>231</v>
      </c>
      <c r="B637" s="14">
        <v>8.84</v>
      </c>
      <c r="C637" s="14">
        <v>9.17</v>
      </c>
      <c r="D637" s="14">
        <v>23.49</v>
      </c>
      <c r="E637" s="14">
        <v>18.239999999999998</v>
      </c>
      <c r="F637" s="14">
        <v>3.97</v>
      </c>
    </row>
    <row r="638" spans="1:6">
      <c r="A638" t="s">
        <v>232</v>
      </c>
      <c r="B638" s="14">
        <v>19.09</v>
      </c>
      <c r="C638" s="14">
        <v>5</v>
      </c>
      <c r="D638" s="14">
        <v>11.86</v>
      </c>
      <c r="E638" s="14">
        <v>9.43</v>
      </c>
      <c r="F638" s="14">
        <v>6.04</v>
      </c>
    </row>
    <row r="639" spans="1:6">
      <c r="A639" t="s">
        <v>233</v>
      </c>
      <c r="B639" s="14">
        <v>20.07</v>
      </c>
      <c r="C639" s="14">
        <v>13.33</v>
      </c>
      <c r="D639" s="14">
        <v>42.86</v>
      </c>
      <c r="E639" s="14">
        <v>25.79</v>
      </c>
      <c r="F639" s="14">
        <v>9.0399999999999991</v>
      </c>
    </row>
    <row r="640" spans="1:6">
      <c r="A640" t="s">
        <v>234</v>
      </c>
      <c r="B640" s="14">
        <v>21.2</v>
      </c>
      <c r="C640" s="14">
        <v>26.67</v>
      </c>
      <c r="D640" s="14">
        <v>52.06</v>
      </c>
      <c r="E640" s="14">
        <v>38.99</v>
      </c>
      <c r="F640" s="14">
        <v>13.8</v>
      </c>
    </row>
    <row r="641" spans="1:6">
      <c r="A641" t="s">
        <v>235</v>
      </c>
      <c r="B641" s="14">
        <v>27.44</v>
      </c>
      <c r="C641" s="14">
        <v>20.83</v>
      </c>
      <c r="D641" s="14">
        <v>49.88</v>
      </c>
      <c r="E641" s="14">
        <v>32.700000000000003</v>
      </c>
      <c r="F641" s="14">
        <v>20.91</v>
      </c>
    </row>
    <row r="645" spans="1:6">
      <c r="B645" s="5" t="s">
        <v>42</v>
      </c>
      <c r="C645" s="5" t="s">
        <v>43</v>
      </c>
      <c r="D645" s="5" t="s">
        <v>44</v>
      </c>
      <c r="E645" s="5" t="s">
        <v>45</v>
      </c>
    </row>
    <row r="646" spans="1:6">
      <c r="A646" t="s">
        <v>228</v>
      </c>
      <c r="B646" s="14">
        <v>3.96</v>
      </c>
      <c r="C646" s="14">
        <v>7.8</v>
      </c>
      <c r="D646" s="14">
        <v>11.62</v>
      </c>
      <c r="E646" s="14">
        <v>4.6900000000000004</v>
      </c>
      <c r="F646" s="14"/>
    </row>
    <row r="647" spans="1:6">
      <c r="A647" t="s">
        <v>223</v>
      </c>
      <c r="B647" s="14">
        <v>1.47</v>
      </c>
      <c r="C647" s="14">
        <v>3.02</v>
      </c>
      <c r="D647" s="14">
        <v>3.47</v>
      </c>
      <c r="E647" s="14">
        <v>1.91</v>
      </c>
      <c r="F647" s="14"/>
    </row>
    <row r="648" spans="1:6">
      <c r="A648" t="s">
        <v>221</v>
      </c>
      <c r="B648" s="14">
        <v>0.73</v>
      </c>
      <c r="C648" s="14">
        <v>2.92</v>
      </c>
      <c r="D648" s="14">
        <v>3.4</v>
      </c>
      <c r="E648" s="14">
        <v>2.0099999999999998</v>
      </c>
      <c r="F648" s="14"/>
    </row>
    <row r="649" spans="1:6">
      <c r="A649" t="s">
        <v>227</v>
      </c>
      <c r="B649" s="14">
        <v>3.41</v>
      </c>
      <c r="C649" s="14">
        <v>5.05</v>
      </c>
      <c r="D649" s="14">
        <v>6.17</v>
      </c>
      <c r="E649" s="14">
        <v>3.98</v>
      </c>
      <c r="F649" s="14"/>
    </row>
    <row r="650" spans="1:6">
      <c r="A650" t="s">
        <v>226</v>
      </c>
      <c r="B650" s="14">
        <v>0.93</v>
      </c>
      <c r="C650" s="14">
        <v>3.95</v>
      </c>
      <c r="D650" s="14">
        <v>4.3</v>
      </c>
      <c r="E650" s="14">
        <v>5.64</v>
      </c>
      <c r="F650" s="14"/>
    </row>
    <row r="651" spans="1:6">
      <c r="A651" t="s">
        <v>222</v>
      </c>
      <c r="B651" s="14">
        <v>0.73</v>
      </c>
      <c r="C651" s="14">
        <v>4.5</v>
      </c>
      <c r="D651" s="14">
        <v>4.47</v>
      </c>
      <c r="E651" s="14">
        <v>5.16</v>
      </c>
      <c r="F651" s="14"/>
    </row>
    <row r="652" spans="1:6">
      <c r="A652" t="s">
        <v>230</v>
      </c>
      <c r="B652" s="14">
        <v>4.58</v>
      </c>
      <c r="C652" s="14">
        <v>7.84</v>
      </c>
      <c r="D652" s="14">
        <v>11.72</v>
      </c>
      <c r="E652" s="14">
        <v>3.76</v>
      </c>
      <c r="F652" s="14"/>
    </row>
    <row r="653" spans="1:6">
      <c r="A653" t="s">
        <v>224</v>
      </c>
      <c r="B653" s="14">
        <v>2.36</v>
      </c>
      <c r="C653" s="14">
        <v>2.93</v>
      </c>
      <c r="D653" s="14">
        <v>8.35</v>
      </c>
      <c r="E653" s="14">
        <v>4.67</v>
      </c>
      <c r="F653" s="14"/>
    </row>
    <row r="654" spans="1:6">
      <c r="A654" t="s">
        <v>233</v>
      </c>
      <c r="B654" s="14">
        <v>3.42</v>
      </c>
      <c r="C654" s="14">
        <v>14.83</v>
      </c>
      <c r="D654" s="14">
        <v>25.74</v>
      </c>
      <c r="E654" s="14">
        <v>8.3800000000000008</v>
      </c>
      <c r="F654" s="14"/>
    </row>
    <row r="655" spans="1:6">
      <c r="A655" t="s">
        <v>229</v>
      </c>
      <c r="B655" s="14">
        <v>2.93</v>
      </c>
      <c r="C655" s="14">
        <v>5.97</v>
      </c>
      <c r="D655" s="14">
        <v>6.47</v>
      </c>
      <c r="E655" s="14">
        <v>3.11</v>
      </c>
      <c r="F655" s="14"/>
    </row>
    <row r="656" spans="1:6">
      <c r="A656" t="s">
        <v>232</v>
      </c>
      <c r="B656" s="14">
        <v>2.2000000000000002</v>
      </c>
      <c r="C656" s="14">
        <v>7.28</v>
      </c>
      <c r="D656" s="14">
        <v>14.25</v>
      </c>
      <c r="E656" s="14">
        <v>3.9</v>
      </c>
      <c r="F656" s="14"/>
    </row>
    <row r="657" spans="1:6">
      <c r="A657" t="s">
        <v>225</v>
      </c>
      <c r="B657" s="14">
        <v>2.82</v>
      </c>
      <c r="C657" s="14">
        <v>3.03</v>
      </c>
      <c r="D657" s="14">
        <v>8.2200000000000006</v>
      </c>
      <c r="E657" s="14">
        <v>3.22</v>
      </c>
      <c r="F657" s="14"/>
    </row>
    <row r="658" spans="1:6">
      <c r="A658" t="s">
        <v>231</v>
      </c>
      <c r="B658" s="14">
        <v>0.73</v>
      </c>
      <c r="C658" s="14">
        <v>7.93</v>
      </c>
      <c r="D658" s="14">
        <v>11.89</v>
      </c>
      <c r="E658" s="14">
        <v>5.35</v>
      </c>
      <c r="F658" s="14"/>
    </row>
    <row r="659" spans="1:6">
      <c r="A659" t="s">
        <v>234</v>
      </c>
      <c r="B659" s="14">
        <v>7.11</v>
      </c>
      <c r="C659" s="14">
        <v>22.16</v>
      </c>
      <c r="D659" s="14">
        <v>29.2</v>
      </c>
      <c r="E659" s="14">
        <v>13.75</v>
      </c>
      <c r="F659" s="14"/>
    </row>
    <row r="660" spans="1:6">
      <c r="A660" t="s">
        <v>235</v>
      </c>
      <c r="B660" s="14">
        <v>8.1300000000000008</v>
      </c>
      <c r="C660" s="14">
        <v>23.63</v>
      </c>
      <c r="D660" s="14">
        <v>39.270000000000003</v>
      </c>
      <c r="E660" s="14">
        <v>24.21</v>
      </c>
      <c r="F660" s="14"/>
    </row>
    <row r="664" spans="1:6">
      <c r="A664" s="1" t="s">
        <v>236</v>
      </c>
    </row>
    <row r="666" spans="1:6">
      <c r="B666" s="5" t="s">
        <v>366</v>
      </c>
      <c r="C666" s="5" t="s">
        <v>51</v>
      </c>
      <c r="D666" s="5" t="s">
        <v>312</v>
      </c>
      <c r="E666" s="5" t="s">
        <v>110</v>
      </c>
    </row>
    <row r="667" spans="1:6">
      <c r="A667" t="s">
        <v>148</v>
      </c>
      <c r="B667" s="14">
        <v>0</v>
      </c>
      <c r="C667" s="14">
        <v>0</v>
      </c>
      <c r="D667" s="14">
        <v>0</v>
      </c>
      <c r="E667" s="14">
        <v>100</v>
      </c>
      <c r="F667" s="14"/>
    </row>
    <row r="668" spans="1:6">
      <c r="A668" t="s">
        <v>237</v>
      </c>
      <c r="B668" s="14">
        <v>0</v>
      </c>
      <c r="C668" s="14">
        <v>5.07</v>
      </c>
      <c r="D668" s="14">
        <v>0</v>
      </c>
      <c r="E668" s="14">
        <v>94.93</v>
      </c>
      <c r="F668" s="14"/>
    </row>
    <row r="669" spans="1:6">
      <c r="A669" t="s">
        <v>238</v>
      </c>
      <c r="B669" s="14">
        <v>0</v>
      </c>
      <c r="C669" s="14">
        <v>7.01</v>
      </c>
      <c r="D669" s="14">
        <v>13.74</v>
      </c>
      <c r="E669" s="14">
        <v>79.25</v>
      </c>
      <c r="F669" s="14"/>
    </row>
    <row r="670" spans="1:6">
      <c r="A670" t="s">
        <v>239</v>
      </c>
      <c r="B670" s="14">
        <v>0.68</v>
      </c>
      <c r="C670" s="14">
        <v>7.21</v>
      </c>
      <c r="D670" s="14">
        <v>0</v>
      </c>
      <c r="E670" s="14">
        <v>92.12</v>
      </c>
      <c r="F670" s="14"/>
    </row>
    <row r="671" spans="1:6">
      <c r="A671" t="s">
        <v>240</v>
      </c>
      <c r="B671" s="14">
        <v>0.59</v>
      </c>
      <c r="C671" s="14">
        <v>4.22</v>
      </c>
      <c r="D671" s="14">
        <v>0</v>
      </c>
      <c r="E671" s="14">
        <v>95.18</v>
      </c>
      <c r="F671" s="14"/>
    </row>
    <row r="672" spans="1:6">
      <c r="A672" t="s">
        <v>241</v>
      </c>
      <c r="B672" s="14">
        <v>0.68</v>
      </c>
      <c r="C672" s="14">
        <v>5.43</v>
      </c>
      <c r="D672" s="14">
        <v>0</v>
      </c>
      <c r="E672" s="14">
        <v>93.89</v>
      </c>
      <c r="F672" s="14"/>
    </row>
    <row r="673" spans="1:6">
      <c r="A673" t="s">
        <v>242</v>
      </c>
      <c r="B673" s="14">
        <v>0</v>
      </c>
      <c r="C673" s="14">
        <v>5.14</v>
      </c>
      <c r="D673" s="14">
        <v>12.08</v>
      </c>
      <c r="E673" s="14">
        <v>82.79</v>
      </c>
      <c r="F673" s="14"/>
    </row>
    <row r="674" spans="1:6">
      <c r="A674" t="s">
        <v>243</v>
      </c>
      <c r="B674" s="14">
        <v>0</v>
      </c>
      <c r="C674" s="14">
        <v>2.3199999999999998</v>
      </c>
      <c r="D674" s="14">
        <v>9.08</v>
      </c>
      <c r="E674" s="14">
        <v>88.61</v>
      </c>
      <c r="F674" s="14"/>
    </row>
    <row r="675" spans="1:6">
      <c r="A675" t="s">
        <v>244</v>
      </c>
      <c r="B675" s="14">
        <v>0</v>
      </c>
      <c r="C675" s="14">
        <v>10.79</v>
      </c>
      <c r="D675" s="14">
        <v>0</v>
      </c>
      <c r="E675" s="14">
        <v>89.21</v>
      </c>
      <c r="F675" s="14"/>
    </row>
    <row r="676" spans="1:6">
      <c r="A676" t="s">
        <v>245</v>
      </c>
      <c r="B676" s="14">
        <v>0</v>
      </c>
      <c r="C676" s="14">
        <v>5.54</v>
      </c>
      <c r="D676" s="14">
        <v>8.69</v>
      </c>
      <c r="E676" s="14">
        <v>85.77</v>
      </c>
      <c r="F676" s="14"/>
    </row>
    <row r="677" spans="1:6">
      <c r="A677" t="s">
        <v>246</v>
      </c>
      <c r="B677" s="14">
        <v>0</v>
      </c>
      <c r="C677" s="14">
        <v>5.61</v>
      </c>
      <c r="D677" s="14">
        <v>6.6</v>
      </c>
      <c r="E677" s="14">
        <v>87.79</v>
      </c>
      <c r="F677" s="14"/>
    </row>
    <row r="682" spans="1:6">
      <c r="A682" s="1" t="s">
        <v>247</v>
      </c>
    </row>
    <row r="684" spans="1:6">
      <c r="B684" s="5" t="s">
        <v>42</v>
      </c>
      <c r="C684" s="5" t="s">
        <v>43</v>
      </c>
      <c r="D684" s="5" t="s">
        <v>44</v>
      </c>
      <c r="E684" s="5" t="s">
        <v>45</v>
      </c>
    </row>
    <row r="685" spans="1:6">
      <c r="A685" t="s">
        <v>148</v>
      </c>
      <c r="B685" s="5">
        <v>0</v>
      </c>
      <c r="C685" s="5">
        <v>100</v>
      </c>
      <c r="D685" s="5">
        <v>0</v>
      </c>
      <c r="E685" s="5">
        <v>0</v>
      </c>
    </row>
    <row r="686" spans="1:6">
      <c r="A686" t="s">
        <v>237</v>
      </c>
      <c r="B686" s="14">
        <v>7.18</v>
      </c>
      <c r="C686" s="14">
        <v>46.84</v>
      </c>
      <c r="D686" s="14">
        <v>37.97</v>
      </c>
      <c r="E686" s="14">
        <v>8</v>
      </c>
    </row>
    <row r="687" spans="1:6">
      <c r="A687" t="s">
        <v>239</v>
      </c>
      <c r="B687" s="14">
        <v>2.46</v>
      </c>
      <c r="C687" s="14">
        <v>41.86</v>
      </c>
      <c r="D687" s="14">
        <v>41.74</v>
      </c>
      <c r="E687" s="14">
        <v>13.94</v>
      </c>
    </row>
    <row r="688" spans="1:6">
      <c r="A688" t="s">
        <v>241</v>
      </c>
      <c r="B688" s="14">
        <v>7.6</v>
      </c>
      <c r="C688" s="14">
        <v>51.01</v>
      </c>
      <c r="D688" s="14">
        <v>30.53</v>
      </c>
      <c r="E688" s="14">
        <v>10.86</v>
      </c>
    </row>
    <row r="689" spans="1:6">
      <c r="A689" t="s">
        <v>238</v>
      </c>
      <c r="B689" s="14">
        <v>9.02</v>
      </c>
      <c r="C689" s="14">
        <v>38.36</v>
      </c>
      <c r="D689" s="14">
        <v>36.31</v>
      </c>
      <c r="E689" s="14">
        <v>16.309999999999999</v>
      </c>
    </row>
    <row r="690" spans="1:6">
      <c r="A690" t="s">
        <v>244</v>
      </c>
      <c r="B690" s="14">
        <v>4.71</v>
      </c>
      <c r="C690" s="14">
        <v>51.49</v>
      </c>
      <c r="D690" s="14">
        <v>36.25</v>
      </c>
      <c r="E690" s="14">
        <v>7.55</v>
      </c>
    </row>
    <row r="691" spans="1:6">
      <c r="A691" t="s">
        <v>243</v>
      </c>
      <c r="B691" s="14">
        <v>1.0900000000000001</v>
      </c>
      <c r="C691" s="14">
        <v>42.05</v>
      </c>
      <c r="D691" s="14">
        <v>36.86</v>
      </c>
      <c r="E691" s="14">
        <v>19.989999999999998</v>
      </c>
    </row>
    <row r="692" spans="1:6">
      <c r="A692" t="s">
        <v>240</v>
      </c>
      <c r="B692" s="14">
        <v>1.5</v>
      </c>
      <c r="C692" s="14">
        <v>47.72</v>
      </c>
      <c r="D692" s="14">
        <v>29.1</v>
      </c>
      <c r="E692" s="14">
        <v>21.68</v>
      </c>
      <c r="F692" s="5">
        <v>6.03</v>
      </c>
    </row>
    <row r="693" spans="1:6">
      <c r="A693" t="s">
        <v>245</v>
      </c>
      <c r="B693" s="14">
        <v>0</v>
      </c>
      <c r="C693" s="14">
        <v>48.42</v>
      </c>
      <c r="D693" s="14">
        <v>36.909999999999997</v>
      </c>
      <c r="E693" s="14">
        <v>14.66</v>
      </c>
    </row>
    <row r="694" spans="1:6">
      <c r="A694" t="s">
        <v>242</v>
      </c>
      <c r="B694" s="14">
        <v>1.46</v>
      </c>
      <c r="C694" s="14">
        <v>36.92</v>
      </c>
      <c r="D694" s="14">
        <v>37.49</v>
      </c>
      <c r="E694" s="14">
        <v>24.14</v>
      </c>
    </row>
    <row r="695" spans="1:6">
      <c r="A695" t="s">
        <v>246</v>
      </c>
      <c r="B695" s="14">
        <v>3.98</v>
      </c>
      <c r="C695" s="14">
        <v>39.409999999999997</v>
      </c>
      <c r="D695" s="14">
        <v>43</v>
      </c>
      <c r="E695" s="14">
        <v>13.61</v>
      </c>
    </row>
    <row r="700" spans="1:6">
      <c r="A700" s="1" t="s">
        <v>248</v>
      </c>
    </row>
    <row r="702" spans="1:6">
      <c r="B702" s="5" t="s">
        <v>366</v>
      </c>
      <c r="C702" s="5" t="s">
        <v>51</v>
      </c>
      <c r="D702" s="5" t="s">
        <v>312</v>
      </c>
      <c r="E702" s="5" t="s">
        <v>110</v>
      </c>
    </row>
    <row r="703" spans="1:6">
      <c r="A703" t="s">
        <v>249</v>
      </c>
      <c r="B703" s="14">
        <v>9.09</v>
      </c>
      <c r="C703" s="14">
        <v>9.36</v>
      </c>
      <c r="D703" s="14">
        <v>0</v>
      </c>
      <c r="E703" s="14">
        <v>10.34</v>
      </c>
      <c r="F703" s="14"/>
    </row>
    <row r="704" spans="1:6">
      <c r="A704" t="s">
        <v>250</v>
      </c>
      <c r="B704" s="14">
        <v>18.18</v>
      </c>
      <c r="C704" s="14">
        <v>14.04</v>
      </c>
      <c r="D704" s="14">
        <v>0.55000000000000004</v>
      </c>
      <c r="E704" s="14">
        <v>16.66</v>
      </c>
      <c r="F704" s="14"/>
    </row>
    <row r="705" spans="1:6">
      <c r="A705" t="s">
        <v>251</v>
      </c>
      <c r="B705" s="14">
        <v>0</v>
      </c>
      <c r="C705" s="14">
        <v>9.94</v>
      </c>
      <c r="D705" s="14">
        <v>0</v>
      </c>
      <c r="E705" s="14">
        <v>8.6999999999999993</v>
      </c>
      <c r="F705" s="14"/>
    </row>
    <row r="706" spans="1:6">
      <c r="A706" t="s">
        <v>252</v>
      </c>
      <c r="B706" s="14">
        <v>9.09</v>
      </c>
      <c r="C706" s="14">
        <v>11.7</v>
      </c>
      <c r="D706" s="14">
        <v>0.55000000000000004</v>
      </c>
      <c r="E706" s="14">
        <v>6.97</v>
      </c>
      <c r="F706" s="14"/>
    </row>
    <row r="707" spans="1:6">
      <c r="A707" t="s">
        <v>253</v>
      </c>
      <c r="B707" s="14">
        <v>9.09</v>
      </c>
      <c r="C707" s="14">
        <v>8.19</v>
      </c>
      <c r="D707" s="14">
        <v>0</v>
      </c>
      <c r="E707" s="14">
        <v>2.87</v>
      </c>
      <c r="F707" s="14"/>
    </row>
    <row r="708" spans="1:6">
      <c r="A708" t="s">
        <v>254</v>
      </c>
      <c r="B708" s="14">
        <v>9.09</v>
      </c>
      <c r="C708" s="14">
        <v>5.85</v>
      </c>
      <c r="D708" s="14">
        <v>48.09</v>
      </c>
      <c r="E708" s="14">
        <v>6.15</v>
      </c>
      <c r="F708" s="14"/>
    </row>
    <row r="709" spans="1:6">
      <c r="A709" t="s">
        <v>255</v>
      </c>
      <c r="B709" s="14">
        <v>0</v>
      </c>
      <c r="C709" s="14">
        <v>6.43</v>
      </c>
      <c r="D709" s="14">
        <v>0</v>
      </c>
      <c r="E709" s="14">
        <v>7.51</v>
      </c>
      <c r="F709" s="14"/>
    </row>
    <row r="710" spans="1:6">
      <c r="A710" t="s">
        <v>256</v>
      </c>
      <c r="B710" s="14">
        <v>0</v>
      </c>
      <c r="C710" s="14">
        <v>2.92</v>
      </c>
      <c r="D710" s="14">
        <v>0.55000000000000004</v>
      </c>
      <c r="E710" s="14">
        <v>1.87</v>
      </c>
      <c r="F710" s="14"/>
    </row>
    <row r="711" spans="1:6">
      <c r="A711" t="s">
        <v>257</v>
      </c>
      <c r="B711" s="14">
        <v>0</v>
      </c>
      <c r="C711" s="14">
        <v>2.92</v>
      </c>
      <c r="D711" s="14">
        <v>0</v>
      </c>
      <c r="E711" s="14">
        <v>8.1199999999999992</v>
      </c>
      <c r="F711" s="14"/>
    </row>
    <row r="712" spans="1:6">
      <c r="A712" t="s">
        <v>258</v>
      </c>
      <c r="B712" s="14">
        <v>0</v>
      </c>
      <c r="C712" s="14">
        <v>2.34</v>
      </c>
      <c r="D712" s="14">
        <v>0</v>
      </c>
      <c r="E712" s="14">
        <v>1.47</v>
      </c>
      <c r="F712" s="14"/>
    </row>
    <row r="713" spans="1:6">
      <c r="A713" t="s">
        <v>148</v>
      </c>
      <c r="B713" s="14">
        <v>0</v>
      </c>
      <c r="C713" s="14">
        <v>3.51</v>
      </c>
      <c r="D713" s="14">
        <v>0</v>
      </c>
      <c r="E713" s="14">
        <v>3.62</v>
      </c>
      <c r="F713" s="14"/>
    </row>
    <row r="726" spans="1:6">
      <c r="A726" s="1" t="s">
        <v>259</v>
      </c>
    </row>
    <row r="728" spans="1:6">
      <c r="B728" s="5" t="s">
        <v>42</v>
      </c>
      <c r="C728" s="5" t="s">
        <v>43</v>
      </c>
      <c r="D728" s="5" t="s">
        <v>44</v>
      </c>
      <c r="E728" s="5" t="s">
        <v>45</v>
      </c>
    </row>
    <row r="729" spans="1:6">
      <c r="A729" t="s">
        <v>249</v>
      </c>
      <c r="B729" s="14">
        <v>2.93</v>
      </c>
      <c r="C729" s="14">
        <v>10.24</v>
      </c>
      <c r="D729" s="14">
        <v>13.56</v>
      </c>
      <c r="E729" s="14">
        <v>9.74</v>
      </c>
    </row>
    <row r="730" spans="1:6">
      <c r="A730" t="s">
        <v>250</v>
      </c>
      <c r="B730" s="14">
        <v>5.45</v>
      </c>
      <c r="C730" s="14">
        <v>16.510000000000002</v>
      </c>
      <c r="D730" s="14">
        <v>21.11</v>
      </c>
      <c r="E730" s="14">
        <v>16.07</v>
      </c>
    </row>
    <row r="731" spans="1:6">
      <c r="A731" t="s">
        <v>251</v>
      </c>
      <c r="B731" s="14">
        <v>4.4000000000000004</v>
      </c>
      <c r="C731" s="14">
        <v>8.19</v>
      </c>
      <c r="D731" s="14">
        <v>12.93</v>
      </c>
      <c r="E731" s="14">
        <v>5.72</v>
      </c>
    </row>
    <row r="732" spans="1:6">
      <c r="A732" t="s">
        <v>252</v>
      </c>
      <c r="B732" s="14">
        <v>0.73</v>
      </c>
      <c r="C732" s="14">
        <v>7.2</v>
      </c>
      <c r="D732" s="14">
        <v>6.33</v>
      </c>
      <c r="E732" s="14">
        <v>13.84</v>
      </c>
      <c r="F732" s="5">
        <v>7.03</v>
      </c>
    </row>
    <row r="733" spans="1:6">
      <c r="A733" t="s">
        <v>253</v>
      </c>
      <c r="B733" s="14">
        <v>1.79</v>
      </c>
      <c r="C733" s="14">
        <v>3.15</v>
      </c>
      <c r="D733" s="14">
        <v>3.18</v>
      </c>
      <c r="E733" s="14">
        <v>4.2300000000000004</v>
      </c>
    </row>
    <row r="734" spans="1:6">
      <c r="A734" t="s">
        <v>254</v>
      </c>
      <c r="B734" s="14">
        <v>1.06</v>
      </c>
      <c r="C734" s="14">
        <v>5.31</v>
      </c>
      <c r="D734" s="14">
        <v>10.61</v>
      </c>
      <c r="E734" s="14">
        <v>9.68</v>
      </c>
    </row>
    <row r="735" spans="1:6">
      <c r="A735" t="s">
        <v>255</v>
      </c>
      <c r="B735" s="14">
        <v>1.47</v>
      </c>
      <c r="C735" s="14">
        <v>6.82</v>
      </c>
      <c r="D735" s="14">
        <v>11.22</v>
      </c>
      <c r="E735" s="14">
        <v>6.79</v>
      </c>
    </row>
    <row r="736" spans="1:6">
      <c r="A736" t="s">
        <v>256</v>
      </c>
      <c r="B736" s="14">
        <v>2.52</v>
      </c>
      <c r="C736" s="14">
        <v>2.15</v>
      </c>
      <c r="D736" s="14">
        <v>0.97</v>
      </c>
      <c r="E736" s="14">
        <v>2.2200000000000002</v>
      </c>
      <c r="F736" s="5">
        <v>1.9</v>
      </c>
    </row>
    <row r="737" spans="1:6">
      <c r="A737" t="s">
        <v>257</v>
      </c>
      <c r="B737" s="14">
        <v>1.61</v>
      </c>
      <c r="C737" s="14">
        <v>8.84</v>
      </c>
      <c r="D737" s="14">
        <v>10.71</v>
      </c>
      <c r="E737" s="14">
        <v>3.75</v>
      </c>
    </row>
    <row r="738" spans="1:6">
      <c r="A738" t="s">
        <v>258</v>
      </c>
      <c r="B738" s="14">
        <v>2.2000000000000002</v>
      </c>
      <c r="C738" s="14">
        <v>0.95</v>
      </c>
      <c r="D738" s="14">
        <v>2.2999999999999998</v>
      </c>
      <c r="E738" s="14">
        <v>1.1499999999999999</v>
      </c>
    </row>
    <row r="739" spans="1:6">
      <c r="A739" t="s">
        <v>148</v>
      </c>
      <c r="B739" s="14">
        <v>3.43</v>
      </c>
      <c r="C739" s="14">
        <v>4.29</v>
      </c>
      <c r="D739" s="14">
        <v>3.6</v>
      </c>
      <c r="E739" s="14">
        <v>1.1599999999999999</v>
      </c>
    </row>
    <row r="747" spans="1:6">
      <c r="A747" s="1" t="s">
        <v>260</v>
      </c>
    </row>
    <row r="749" spans="1:6">
      <c r="B749" s="5" t="s">
        <v>366</v>
      </c>
      <c r="C749" s="5" t="s">
        <v>51</v>
      </c>
      <c r="D749" s="5" t="s">
        <v>312</v>
      </c>
      <c r="E749" s="5" t="s">
        <v>110</v>
      </c>
    </row>
    <row r="750" spans="1:6">
      <c r="A750" t="s">
        <v>261</v>
      </c>
      <c r="B750" s="14">
        <v>9.09</v>
      </c>
      <c r="C750" s="14">
        <v>8.77</v>
      </c>
      <c r="D750" s="14">
        <v>0.55000000000000004</v>
      </c>
      <c r="E750" s="14">
        <v>6.59</v>
      </c>
      <c r="F750" s="14"/>
    </row>
    <row r="751" spans="1:6">
      <c r="A751" t="s">
        <v>262</v>
      </c>
      <c r="B751" s="14">
        <v>0</v>
      </c>
      <c r="C751" s="14">
        <v>8.77</v>
      </c>
      <c r="D751" s="14">
        <v>0</v>
      </c>
      <c r="E751" s="14">
        <v>7.99</v>
      </c>
      <c r="F751" s="14"/>
    </row>
    <row r="752" spans="1:6">
      <c r="A752" t="s">
        <v>263</v>
      </c>
      <c r="B752" s="14">
        <v>9.09</v>
      </c>
      <c r="C752" s="14">
        <v>8.77</v>
      </c>
      <c r="D752" s="14">
        <v>48.64</v>
      </c>
      <c r="E752" s="14">
        <v>8.2100000000000009</v>
      </c>
      <c r="F752" s="14"/>
    </row>
    <row r="753" spans="1:6">
      <c r="A753" t="s">
        <v>264</v>
      </c>
      <c r="B753" s="14">
        <v>9.09</v>
      </c>
      <c r="C753" s="14">
        <v>8.19</v>
      </c>
      <c r="D753" s="14">
        <v>48.09</v>
      </c>
      <c r="E753" s="14">
        <v>6.68</v>
      </c>
      <c r="F753" s="14"/>
    </row>
    <row r="754" spans="1:6">
      <c r="A754" t="s">
        <v>265</v>
      </c>
      <c r="B754" s="14">
        <v>0</v>
      </c>
      <c r="C754" s="14">
        <v>4.09</v>
      </c>
      <c r="D754" s="14">
        <v>48.09</v>
      </c>
      <c r="E754" s="14">
        <v>5.66</v>
      </c>
      <c r="F754" s="14"/>
    </row>
    <row r="755" spans="1:6">
      <c r="A755" t="s">
        <v>266</v>
      </c>
      <c r="B755" s="14">
        <v>9.09</v>
      </c>
      <c r="C755" s="14">
        <v>6.43</v>
      </c>
      <c r="D755" s="14">
        <v>0.55000000000000004</v>
      </c>
      <c r="E755" s="14">
        <v>7.03</v>
      </c>
      <c r="F755" s="14"/>
    </row>
    <row r="756" spans="1:6">
      <c r="A756" t="s">
        <v>267</v>
      </c>
      <c r="B756" s="14">
        <v>9.09</v>
      </c>
      <c r="C756" s="14">
        <v>9.36</v>
      </c>
      <c r="D756" s="14">
        <v>0</v>
      </c>
      <c r="E756" s="14">
        <v>9.99</v>
      </c>
      <c r="F756" s="14"/>
    </row>
    <row r="757" spans="1:6">
      <c r="A757" t="s">
        <v>268</v>
      </c>
      <c r="B757" s="14">
        <v>0</v>
      </c>
      <c r="C757" s="14">
        <v>2.34</v>
      </c>
      <c r="D757" s="14">
        <v>48.09</v>
      </c>
      <c r="E757" s="14">
        <v>6.53</v>
      </c>
      <c r="F757" s="14"/>
    </row>
    <row r="758" spans="1:6">
      <c r="A758" t="s">
        <v>269</v>
      </c>
      <c r="B758" s="14">
        <v>9.09</v>
      </c>
      <c r="C758" s="14">
        <v>5.85</v>
      </c>
      <c r="D758" s="14">
        <v>0</v>
      </c>
      <c r="E758" s="14">
        <v>3.16</v>
      </c>
      <c r="F758" s="14"/>
    </row>
    <row r="759" spans="1:6">
      <c r="A759" t="s">
        <v>148</v>
      </c>
      <c r="B759" s="14">
        <v>0</v>
      </c>
      <c r="C759" s="14">
        <v>5.85</v>
      </c>
      <c r="D759" s="14">
        <v>0</v>
      </c>
      <c r="E759" s="14">
        <v>4.18</v>
      </c>
      <c r="F759" s="14"/>
    </row>
    <row r="768" spans="1:6">
      <c r="A768" s="1" t="s">
        <v>260</v>
      </c>
    </row>
    <row r="770" spans="1:5">
      <c r="B770" s="5" t="s">
        <v>42</v>
      </c>
      <c r="C770" s="5" t="s">
        <v>43</v>
      </c>
      <c r="D770" s="5" t="s">
        <v>44</v>
      </c>
      <c r="E770" s="5" t="s">
        <v>45</v>
      </c>
    </row>
    <row r="771" spans="1:5">
      <c r="A771" t="s">
        <v>261</v>
      </c>
      <c r="B771" s="14">
        <v>1.79</v>
      </c>
      <c r="C771" s="14">
        <v>5.5</v>
      </c>
      <c r="D771" s="14">
        <v>9.3699999999999992</v>
      </c>
      <c r="E771" s="14">
        <v>9.42</v>
      </c>
    </row>
    <row r="772" spans="1:5">
      <c r="A772" t="s">
        <v>262</v>
      </c>
      <c r="B772" s="14">
        <v>4.72</v>
      </c>
      <c r="C772" s="14">
        <v>7.53</v>
      </c>
      <c r="D772" s="14">
        <v>11.52</v>
      </c>
      <c r="E772" s="14">
        <v>5.18</v>
      </c>
    </row>
    <row r="773" spans="1:5">
      <c r="A773" t="s">
        <v>263</v>
      </c>
      <c r="B773" s="14">
        <v>2.93</v>
      </c>
      <c r="C773" s="14">
        <v>8.08</v>
      </c>
      <c r="D773" s="14">
        <v>13.05</v>
      </c>
      <c r="E773" s="14">
        <v>9.1199999999999992</v>
      </c>
    </row>
    <row r="774" spans="1:5">
      <c r="A774" t="s">
        <v>264</v>
      </c>
      <c r="B774" s="14">
        <v>2.2000000000000002</v>
      </c>
      <c r="C774" s="14">
        <v>7.29</v>
      </c>
      <c r="D774" s="14">
        <v>11.68</v>
      </c>
      <c r="E774" s="14">
        <v>4.76</v>
      </c>
    </row>
    <row r="775" spans="1:5">
      <c r="A775" t="s">
        <v>265</v>
      </c>
      <c r="B775" s="14">
        <v>0</v>
      </c>
      <c r="C775" s="14">
        <v>6.11</v>
      </c>
      <c r="D775" s="14">
        <v>8.92</v>
      </c>
      <c r="E775" s="14">
        <v>7.08</v>
      </c>
    </row>
    <row r="776" spans="1:5">
      <c r="A776" t="s">
        <v>266</v>
      </c>
      <c r="B776" s="14">
        <v>1.61</v>
      </c>
      <c r="C776" s="14">
        <v>7.88</v>
      </c>
      <c r="D776" s="14">
        <v>10.33</v>
      </c>
      <c r="E776" s="14">
        <v>2.2200000000000002</v>
      </c>
    </row>
    <row r="777" spans="1:5">
      <c r="A777" t="s">
        <v>267</v>
      </c>
      <c r="B777" s="14">
        <v>1.2</v>
      </c>
      <c r="C777" s="14">
        <v>9.36</v>
      </c>
      <c r="D777" s="14">
        <v>15.6</v>
      </c>
      <c r="E777" s="14">
        <v>8.1199999999999992</v>
      </c>
    </row>
    <row r="778" spans="1:5">
      <c r="A778" t="s">
        <v>268</v>
      </c>
      <c r="B778" s="14">
        <v>2.67</v>
      </c>
      <c r="C778" s="14">
        <v>5.0599999999999996</v>
      </c>
      <c r="D778" s="14">
        <v>11.24</v>
      </c>
      <c r="E778" s="14">
        <v>8.85</v>
      </c>
    </row>
    <row r="779" spans="1:5">
      <c r="A779" t="s">
        <v>269</v>
      </c>
      <c r="B779" s="14">
        <v>2.34</v>
      </c>
      <c r="C779" s="14">
        <v>2.4700000000000002</v>
      </c>
      <c r="D779" s="14">
        <v>5.42</v>
      </c>
      <c r="E779" s="14">
        <v>2.84</v>
      </c>
    </row>
    <row r="780" spans="1:5">
      <c r="A780" t="s">
        <v>148</v>
      </c>
      <c r="B780" s="14">
        <v>4.16</v>
      </c>
      <c r="C780" s="14">
        <v>4.51</v>
      </c>
      <c r="D780" s="14">
        <v>4.37</v>
      </c>
      <c r="E780" s="14">
        <v>2.91</v>
      </c>
    </row>
    <row r="789" spans="1:3">
      <c r="A789" s="1" t="s">
        <v>270</v>
      </c>
    </row>
    <row r="791" spans="1:3">
      <c r="A791" t="s">
        <v>20</v>
      </c>
      <c r="B791" s="5" t="s">
        <v>21</v>
      </c>
      <c r="C791" s="14">
        <v>83.83</v>
      </c>
    </row>
    <row r="792" spans="1:3">
      <c r="B792" s="5" t="s">
        <v>22</v>
      </c>
      <c r="C792" s="14">
        <v>83.33</v>
      </c>
    </row>
    <row r="793" spans="1:3">
      <c r="B793" s="5" t="s">
        <v>23</v>
      </c>
      <c r="C793" s="14">
        <v>93.7</v>
      </c>
    </row>
    <row r="794" spans="1:3">
      <c r="B794" s="5" t="s">
        <v>24</v>
      </c>
      <c r="C794" s="14">
        <v>86.16</v>
      </c>
    </row>
    <row r="795" spans="1:3">
      <c r="B795" s="5" t="s">
        <v>25</v>
      </c>
      <c r="C795" s="14">
        <v>55.58</v>
      </c>
    </row>
    <row r="796" spans="1:3">
      <c r="A796" t="s">
        <v>123</v>
      </c>
      <c r="B796" s="5" t="s">
        <v>42</v>
      </c>
      <c r="C796" s="14">
        <v>15.65</v>
      </c>
    </row>
    <row r="797" spans="1:3">
      <c r="B797" s="5" t="s">
        <v>43</v>
      </c>
      <c r="C797" s="14">
        <v>58.83</v>
      </c>
    </row>
    <row r="798" spans="1:3">
      <c r="B798" s="5" t="s">
        <v>44</v>
      </c>
      <c r="C798" s="14">
        <v>85.06</v>
      </c>
    </row>
    <row r="799" spans="1:3">
      <c r="B799" s="5" t="s">
        <v>45</v>
      </c>
      <c r="C799" s="14">
        <v>89.89</v>
      </c>
    </row>
    <row r="805" spans="1:6">
      <c r="A805" s="1" t="s">
        <v>271</v>
      </c>
    </row>
    <row r="807" spans="1:6">
      <c r="B807" s="5" t="s">
        <v>21</v>
      </c>
      <c r="C807" s="5" t="s">
        <v>22</v>
      </c>
      <c r="D807" s="5" t="s">
        <v>23</v>
      </c>
      <c r="E807" s="5" t="s">
        <v>24</v>
      </c>
      <c r="F807" s="5" t="s">
        <v>25</v>
      </c>
    </row>
    <row r="808" spans="1:6">
      <c r="A808" t="s">
        <v>272</v>
      </c>
      <c r="B808" s="14">
        <v>0.46</v>
      </c>
      <c r="C808" s="14">
        <v>0.83</v>
      </c>
      <c r="D808" s="14">
        <v>0.24</v>
      </c>
      <c r="E808" s="14">
        <v>0</v>
      </c>
      <c r="F808" s="14">
        <v>1.59</v>
      </c>
    </row>
    <row r="809" spans="1:6">
      <c r="A809" t="s">
        <v>273</v>
      </c>
      <c r="B809" s="14">
        <v>0.46</v>
      </c>
      <c r="C809" s="14">
        <v>0</v>
      </c>
      <c r="D809" s="14">
        <v>0.24</v>
      </c>
      <c r="E809" s="14">
        <v>1.26</v>
      </c>
      <c r="F809" s="14">
        <v>0.38</v>
      </c>
    </row>
    <row r="810" spans="1:6">
      <c r="A810" t="s">
        <v>274</v>
      </c>
      <c r="B810" s="14">
        <v>0.46</v>
      </c>
      <c r="C810" s="14">
        <v>0.83</v>
      </c>
      <c r="D810" s="14">
        <v>0.24</v>
      </c>
      <c r="E810" s="14">
        <v>0</v>
      </c>
      <c r="F810" s="14">
        <v>1.91</v>
      </c>
    </row>
    <row r="811" spans="1:6">
      <c r="A811" t="s">
        <v>275</v>
      </c>
      <c r="B811" s="14">
        <v>0</v>
      </c>
      <c r="C811" s="14">
        <v>3.33</v>
      </c>
      <c r="D811" s="14">
        <v>1.69</v>
      </c>
      <c r="E811" s="14">
        <v>3.77</v>
      </c>
      <c r="F811" s="14">
        <v>0.51</v>
      </c>
    </row>
    <row r="812" spans="1:6">
      <c r="A812" t="s">
        <v>276</v>
      </c>
      <c r="B812" s="14">
        <v>1.1200000000000001</v>
      </c>
      <c r="C812" s="14">
        <v>0.83</v>
      </c>
      <c r="D812" s="14">
        <v>0.48</v>
      </c>
      <c r="E812" s="14">
        <v>0.63</v>
      </c>
      <c r="F812" s="14">
        <v>1.53</v>
      </c>
    </row>
    <row r="813" spans="1:6">
      <c r="A813" t="s">
        <v>277</v>
      </c>
      <c r="B813" s="14">
        <v>0.2</v>
      </c>
      <c r="C813" s="14">
        <v>0.83</v>
      </c>
      <c r="D813" s="14">
        <v>0</v>
      </c>
      <c r="E813" s="14">
        <v>0</v>
      </c>
      <c r="F813" s="14">
        <v>1.3</v>
      </c>
    </row>
    <row r="814" spans="1:6">
      <c r="A814" t="s">
        <v>278</v>
      </c>
      <c r="B814" s="14">
        <v>0.51</v>
      </c>
      <c r="C814" s="14">
        <v>2.5</v>
      </c>
      <c r="D814" s="14">
        <v>0</v>
      </c>
      <c r="E814" s="14">
        <v>0</v>
      </c>
      <c r="F814" s="14">
        <v>1.65</v>
      </c>
    </row>
    <row r="815" spans="1:6">
      <c r="A815" t="s">
        <v>279</v>
      </c>
      <c r="B815" s="14">
        <v>0.92</v>
      </c>
      <c r="C815" s="14">
        <v>0</v>
      </c>
      <c r="D815" s="14">
        <v>0</v>
      </c>
      <c r="E815" s="14">
        <v>0</v>
      </c>
      <c r="F815" s="14">
        <v>2.0699999999999998</v>
      </c>
    </row>
    <row r="816" spans="1:6">
      <c r="A816" t="s">
        <v>148</v>
      </c>
      <c r="B816" s="14">
        <v>0.1</v>
      </c>
      <c r="C816" s="14">
        <v>0</v>
      </c>
      <c r="D816" s="14">
        <v>0.73</v>
      </c>
      <c r="E816" s="14">
        <v>0.63</v>
      </c>
      <c r="F816" s="14">
        <v>0.13</v>
      </c>
    </row>
    <row r="817" spans="1:6">
      <c r="A817" t="s">
        <v>280</v>
      </c>
      <c r="B817" s="14">
        <v>1.02</v>
      </c>
      <c r="C817" s="14">
        <v>0</v>
      </c>
      <c r="D817" s="14">
        <v>0.48</v>
      </c>
      <c r="E817" s="14">
        <v>1.26</v>
      </c>
      <c r="F817" s="14">
        <v>3.42</v>
      </c>
    </row>
    <row r="818" spans="1:6">
      <c r="A818" t="s">
        <v>281</v>
      </c>
      <c r="B818" s="14">
        <v>2.81</v>
      </c>
      <c r="C818" s="14">
        <v>1.67</v>
      </c>
      <c r="D818" s="14">
        <v>0.97</v>
      </c>
      <c r="E818" s="14">
        <v>2.52</v>
      </c>
      <c r="F818" s="14">
        <v>5.66</v>
      </c>
    </row>
    <row r="819" spans="1:6">
      <c r="A819" t="s">
        <v>282</v>
      </c>
      <c r="B819" s="14">
        <v>3.17</v>
      </c>
      <c r="C819" s="14">
        <v>2.5</v>
      </c>
      <c r="D819" s="14">
        <v>0.73</v>
      </c>
      <c r="E819" s="14">
        <v>1.26</v>
      </c>
      <c r="F819" s="14">
        <v>15.95</v>
      </c>
    </row>
    <row r="820" spans="1:6">
      <c r="A820" t="s">
        <v>283</v>
      </c>
      <c r="B820" s="14">
        <v>6.26</v>
      </c>
      <c r="C820" s="14">
        <v>3.33</v>
      </c>
      <c r="D820" s="14">
        <v>0</v>
      </c>
      <c r="E820" s="14">
        <v>4.4000000000000004</v>
      </c>
      <c r="F820" s="14">
        <v>20.27</v>
      </c>
    </row>
    <row r="821" spans="1:6">
      <c r="A821" t="s">
        <v>284</v>
      </c>
      <c r="B821" s="14">
        <v>3.99</v>
      </c>
      <c r="C821" s="14">
        <v>4.17</v>
      </c>
      <c r="D821" s="14">
        <v>1.94</v>
      </c>
      <c r="E821" s="14">
        <v>4.4000000000000004</v>
      </c>
      <c r="F821" s="14">
        <v>6.21</v>
      </c>
    </row>
    <row r="826" spans="1:6">
      <c r="A826" s="1" t="s">
        <v>285</v>
      </c>
    </row>
    <row r="828" spans="1:6">
      <c r="B828" t="s">
        <v>42</v>
      </c>
      <c r="C828" s="5" t="s">
        <v>43</v>
      </c>
      <c r="D828" t="s">
        <v>44</v>
      </c>
      <c r="E828" t="s">
        <v>45</v>
      </c>
    </row>
    <row r="829" spans="1:6">
      <c r="A829" t="s">
        <v>284</v>
      </c>
      <c r="B829" s="14">
        <v>7.47</v>
      </c>
      <c r="C829" s="14">
        <v>8.1300000000000008</v>
      </c>
      <c r="D829" s="6">
        <v>2.02</v>
      </c>
      <c r="E829" s="6">
        <v>0.5</v>
      </c>
    </row>
    <row r="830" spans="1:6">
      <c r="A830" t="s">
        <v>280</v>
      </c>
      <c r="B830" s="14">
        <v>3.26</v>
      </c>
      <c r="C830" s="14">
        <v>3.55</v>
      </c>
      <c r="D830" s="6">
        <v>1.97</v>
      </c>
      <c r="E830" s="6">
        <v>0.55000000000000004</v>
      </c>
    </row>
    <row r="831" spans="1:6">
      <c r="A831" t="s">
        <v>281</v>
      </c>
      <c r="B831" s="14">
        <v>4.32</v>
      </c>
      <c r="C831" s="14">
        <v>6.92</v>
      </c>
      <c r="D831" s="6">
        <v>2.58</v>
      </c>
      <c r="E831" s="6">
        <v>0.91</v>
      </c>
    </row>
    <row r="832" spans="1:6">
      <c r="A832" t="s">
        <v>277</v>
      </c>
      <c r="B832" s="14">
        <v>0.9</v>
      </c>
      <c r="C832" s="14">
        <v>1.1499999999999999</v>
      </c>
      <c r="D832" s="6">
        <v>1.24</v>
      </c>
      <c r="E832" s="6">
        <v>0.05</v>
      </c>
    </row>
    <row r="833" spans="1:6">
      <c r="A833" t="s">
        <v>278</v>
      </c>
      <c r="B833" s="14">
        <v>0.33</v>
      </c>
      <c r="C833" s="14">
        <v>1.27</v>
      </c>
      <c r="D833" s="6">
        <v>2.29</v>
      </c>
      <c r="E833" s="6">
        <v>0.41</v>
      </c>
    </row>
    <row r="834" spans="1:6">
      <c r="A834" t="s">
        <v>276</v>
      </c>
      <c r="B834" s="14">
        <v>0.73</v>
      </c>
      <c r="C834" s="14">
        <v>1.5</v>
      </c>
      <c r="D834" s="6">
        <v>1.67</v>
      </c>
      <c r="E834" s="6">
        <v>0.55000000000000004</v>
      </c>
    </row>
    <row r="835" spans="1:6">
      <c r="A835" t="s">
        <v>283</v>
      </c>
      <c r="B835" s="14">
        <v>39.950000000000003</v>
      </c>
      <c r="C835" s="14">
        <v>16.61</v>
      </c>
      <c r="D835" s="6">
        <v>6.04</v>
      </c>
      <c r="E835" s="6">
        <v>7.17</v>
      </c>
    </row>
    <row r="836" spans="1:6">
      <c r="A836" t="s">
        <v>279</v>
      </c>
      <c r="B836" s="14">
        <v>5.89</v>
      </c>
      <c r="C836" s="14">
        <v>1.45</v>
      </c>
      <c r="D836" s="6">
        <v>0.56999999999999995</v>
      </c>
      <c r="E836" s="6">
        <v>0.05</v>
      </c>
      <c r="F836" s="5">
        <v>2.0699999999999998</v>
      </c>
    </row>
    <row r="837" spans="1:6">
      <c r="A837" t="s">
        <v>272</v>
      </c>
      <c r="B837" s="14">
        <v>3.66</v>
      </c>
      <c r="C837" s="14">
        <v>0.91</v>
      </c>
      <c r="D837" s="6">
        <v>1.37</v>
      </c>
      <c r="E837" s="6">
        <v>0</v>
      </c>
    </row>
    <row r="838" spans="1:6">
      <c r="A838" t="s">
        <v>273</v>
      </c>
      <c r="B838" s="14">
        <v>0.73</v>
      </c>
      <c r="C838" s="14">
        <v>0.24</v>
      </c>
      <c r="D838" s="6">
        <v>0.13</v>
      </c>
      <c r="E838" s="6">
        <v>1.01</v>
      </c>
    </row>
    <row r="839" spans="1:6">
      <c r="A839" t="s">
        <v>282</v>
      </c>
      <c r="B839" s="14">
        <v>36.71</v>
      </c>
      <c r="C839" s="14">
        <v>13.17</v>
      </c>
      <c r="D839" s="6">
        <v>4.57</v>
      </c>
      <c r="E839" s="6">
        <v>0.39</v>
      </c>
    </row>
    <row r="840" spans="1:6">
      <c r="A840" t="s">
        <v>274</v>
      </c>
      <c r="B840" s="14">
        <v>3.66</v>
      </c>
      <c r="C840" s="14">
        <v>1.7</v>
      </c>
      <c r="D840" s="6">
        <v>0.83</v>
      </c>
      <c r="E840" s="6">
        <v>0</v>
      </c>
    </row>
    <row r="841" spans="1:6">
      <c r="A841" t="s">
        <v>275</v>
      </c>
      <c r="B841" s="14">
        <v>1.47</v>
      </c>
      <c r="C841" s="14">
        <v>0.53</v>
      </c>
      <c r="D841" s="6">
        <v>1.22</v>
      </c>
      <c r="E841" s="6">
        <v>0.42</v>
      </c>
    </row>
    <row r="842" spans="1:6">
      <c r="A842" t="s">
        <v>148</v>
      </c>
      <c r="B842" s="14">
        <v>0.73</v>
      </c>
      <c r="C842" s="14">
        <v>0.15</v>
      </c>
      <c r="D842" s="6">
        <v>0.21</v>
      </c>
      <c r="E842" s="6">
        <v>0.05</v>
      </c>
    </row>
    <row r="847" spans="1:6">
      <c r="A847" s="1" t="s">
        <v>286</v>
      </c>
    </row>
    <row r="849" spans="1:20">
      <c r="C849" s="5" t="s">
        <v>287</v>
      </c>
      <c r="D849" s="5" t="s">
        <v>288</v>
      </c>
      <c r="E849" s="5" t="s">
        <v>289</v>
      </c>
      <c r="F849" s="5" t="s">
        <v>31</v>
      </c>
    </row>
    <row r="850" spans="1:20">
      <c r="A850" t="s">
        <v>38</v>
      </c>
      <c r="B850" s="12" t="s">
        <v>21</v>
      </c>
      <c r="C850" s="60">
        <v>38.409999999999997</v>
      </c>
      <c r="D850" s="60">
        <v>33.270000000000003</v>
      </c>
      <c r="E850" s="60">
        <v>28.32</v>
      </c>
      <c r="F850" s="16">
        <v>2176</v>
      </c>
    </row>
    <row r="851" spans="1:20">
      <c r="B851" s="12" t="s">
        <v>22</v>
      </c>
      <c r="C851" s="60">
        <v>39.17</v>
      </c>
      <c r="D851" s="60">
        <v>34.17</v>
      </c>
      <c r="E851" s="60">
        <v>26.67</v>
      </c>
      <c r="F851" s="16">
        <v>878</v>
      </c>
      <c r="P851" s="6"/>
      <c r="Q851" s="6"/>
      <c r="R851" s="6"/>
      <c r="T851" s="7"/>
    </row>
    <row r="852" spans="1:20">
      <c r="B852" s="12" t="s">
        <v>23</v>
      </c>
      <c r="C852" s="60">
        <v>40.44</v>
      </c>
      <c r="D852" s="60">
        <v>30.02</v>
      </c>
      <c r="E852" s="60">
        <v>29.54</v>
      </c>
      <c r="F852" s="16">
        <v>683</v>
      </c>
      <c r="P852" s="6"/>
      <c r="Q852" s="6"/>
      <c r="R852" s="6"/>
      <c r="T852" s="7"/>
    </row>
    <row r="853" spans="1:20">
      <c r="B853" s="12" t="s">
        <v>24</v>
      </c>
      <c r="C853" s="60">
        <v>35.22</v>
      </c>
      <c r="D853" s="60">
        <v>27.67</v>
      </c>
      <c r="E853" s="60">
        <v>37.11</v>
      </c>
      <c r="F853" s="16">
        <v>550</v>
      </c>
      <c r="P853" s="6"/>
      <c r="Q853" s="6"/>
      <c r="R853" s="6"/>
    </row>
    <row r="854" spans="1:20">
      <c r="B854" s="12" t="s">
        <v>25</v>
      </c>
      <c r="C854" s="60">
        <v>49.05</v>
      </c>
      <c r="D854" s="60">
        <v>28.33</v>
      </c>
      <c r="E854" s="60">
        <v>22.62</v>
      </c>
      <c r="F854" s="16">
        <v>15391</v>
      </c>
      <c r="P854" s="6"/>
      <c r="Q854" s="6"/>
      <c r="R854" s="6"/>
    </row>
    <row r="855" spans="1:20">
      <c r="A855" t="s">
        <v>39</v>
      </c>
      <c r="B855" s="12" t="s">
        <v>21</v>
      </c>
      <c r="C855" s="60">
        <v>56.99</v>
      </c>
      <c r="D855" s="60">
        <v>22.96</v>
      </c>
      <c r="E855" s="60">
        <v>20.05</v>
      </c>
      <c r="F855" s="16">
        <v>16636</v>
      </c>
      <c r="P855" s="6"/>
      <c r="Q855" s="6"/>
      <c r="R855" s="6"/>
      <c r="T855" s="7"/>
    </row>
    <row r="856" spans="1:20">
      <c r="B856" s="12" t="s">
        <v>22</v>
      </c>
      <c r="C856" s="60">
        <v>50</v>
      </c>
      <c r="D856" s="60">
        <v>30</v>
      </c>
      <c r="E856" s="60">
        <v>20</v>
      </c>
      <c r="F856" s="16">
        <v>2438</v>
      </c>
      <c r="P856" s="6"/>
      <c r="Q856" s="6"/>
      <c r="R856" s="6"/>
      <c r="T856" s="7"/>
    </row>
    <row r="857" spans="1:20">
      <c r="B857" s="12" t="s">
        <v>23</v>
      </c>
      <c r="C857" s="60">
        <v>41.18</v>
      </c>
      <c r="D857" s="60">
        <v>17.649999999999999</v>
      </c>
      <c r="E857" s="60">
        <v>41.18</v>
      </c>
      <c r="F857" s="16">
        <v>706</v>
      </c>
    </row>
    <row r="858" spans="1:20">
      <c r="B858" s="12" t="s">
        <v>24</v>
      </c>
      <c r="C858" s="60">
        <v>74.290000000000006</v>
      </c>
      <c r="D858" s="60">
        <v>14.29</v>
      </c>
      <c r="E858" s="60">
        <v>11.43</v>
      </c>
      <c r="F858" s="16">
        <v>410</v>
      </c>
    </row>
    <row r="859" spans="1:20">
      <c r="B859" s="12" t="s">
        <v>25</v>
      </c>
      <c r="C859" s="60">
        <v>60.35</v>
      </c>
      <c r="D859" s="60">
        <v>20.98</v>
      </c>
      <c r="E859" s="60">
        <v>18.66</v>
      </c>
      <c r="F859" s="16">
        <v>209196</v>
      </c>
    </row>
    <row r="860" spans="1:20">
      <c r="E860" s="85"/>
    </row>
    <row r="861" spans="1:20">
      <c r="A861" s="136" t="s">
        <v>38</v>
      </c>
      <c r="B861" s="12" t="s">
        <v>37</v>
      </c>
      <c r="C861" s="60">
        <v>29.55</v>
      </c>
      <c r="D861" s="60">
        <v>21.11</v>
      </c>
      <c r="E861" s="60">
        <v>49.32</v>
      </c>
      <c r="F861" s="16">
        <v>19679</v>
      </c>
    </row>
    <row r="862" spans="1:20">
      <c r="A862" s="136" t="s">
        <v>39</v>
      </c>
      <c r="B862" s="12" t="s">
        <v>37</v>
      </c>
      <c r="C862" s="60">
        <v>59.97</v>
      </c>
      <c r="D862" s="60">
        <v>21.2</v>
      </c>
      <c r="E862" s="60">
        <v>18.829999999999998</v>
      </c>
      <c r="F862" s="16">
        <v>229386</v>
      </c>
    </row>
    <row r="863" spans="1:20">
      <c r="D863" s="137">
        <f>C862+D862</f>
        <v>81.17</v>
      </c>
    </row>
    <row r="864" spans="1:20">
      <c r="D864" s="137">
        <f>C861+D861</f>
        <v>50.66</v>
      </c>
    </row>
    <row r="865" spans="1:5">
      <c r="A865" s="1" t="s">
        <v>290</v>
      </c>
    </row>
    <row r="867" spans="1:5">
      <c r="C867" s="5" t="s">
        <v>287</v>
      </c>
      <c r="D867" s="5" t="s">
        <v>288</v>
      </c>
      <c r="E867" s="5" t="s">
        <v>289</v>
      </c>
    </row>
    <row r="868" spans="1:5">
      <c r="A868" t="s">
        <v>38</v>
      </c>
      <c r="B868" s="5" t="s">
        <v>42</v>
      </c>
      <c r="C868" s="14">
        <v>52.35</v>
      </c>
      <c r="D868" s="14">
        <v>29.09</v>
      </c>
      <c r="E868" s="14">
        <v>18.55</v>
      </c>
    </row>
    <row r="869" spans="1:5">
      <c r="B869" s="5" t="s">
        <v>43</v>
      </c>
      <c r="C869" s="14">
        <v>47.35</v>
      </c>
      <c r="D869" s="14">
        <v>28.54</v>
      </c>
      <c r="E869" s="14">
        <v>24.11</v>
      </c>
    </row>
    <row r="870" spans="1:5">
      <c r="B870" s="5" t="s">
        <v>44</v>
      </c>
      <c r="C870" s="14">
        <v>45.16</v>
      </c>
      <c r="D870" s="14">
        <v>32.520000000000003</v>
      </c>
      <c r="E870" s="14">
        <v>22.32</v>
      </c>
    </row>
    <row r="871" spans="1:5">
      <c r="B871" s="5" t="s">
        <v>45</v>
      </c>
      <c r="C871" s="14">
        <v>39.9</v>
      </c>
      <c r="D871" s="14">
        <v>24.63</v>
      </c>
      <c r="E871" s="14">
        <v>35.47</v>
      </c>
    </row>
    <row r="872" spans="1:5">
      <c r="A872" t="s">
        <v>39</v>
      </c>
      <c r="B872" s="5" t="s">
        <v>42</v>
      </c>
      <c r="C872" s="14">
        <v>59.09</v>
      </c>
      <c r="D872" s="14">
        <v>21.47</v>
      </c>
      <c r="E872" s="14">
        <v>19.440000000000001</v>
      </c>
    </row>
    <row r="873" spans="1:5">
      <c r="B873" s="5" t="s">
        <v>43</v>
      </c>
      <c r="C873" s="14">
        <v>72.69</v>
      </c>
      <c r="D873" s="14">
        <v>17.38</v>
      </c>
      <c r="E873" s="14">
        <v>9.93</v>
      </c>
    </row>
    <row r="874" spans="1:5">
      <c r="B874" s="5" t="s">
        <v>45</v>
      </c>
      <c r="C874" s="14">
        <v>100</v>
      </c>
      <c r="D874" s="14">
        <v>0</v>
      </c>
      <c r="E874" s="14">
        <v>0</v>
      </c>
    </row>
    <row r="881" spans="1:6">
      <c r="A881" s="1" t="s">
        <v>291</v>
      </c>
    </row>
    <row r="883" spans="1:6">
      <c r="B883"/>
      <c r="C883" s="5" t="s">
        <v>287</v>
      </c>
      <c r="D883" s="5" t="s">
        <v>288</v>
      </c>
      <c r="E883" s="5" t="s">
        <v>289</v>
      </c>
    </row>
    <row r="884" spans="1:6">
      <c r="A884" t="s">
        <v>38</v>
      </c>
      <c r="B884" t="s">
        <v>21</v>
      </c>
      <c r="C884" s="14">
        <v>45.2</v>
      </c>
      <c r="D884" s="14">
        <v>39.33</v>
      </c>
      <c r="E884" s="14">
        <v>15.47</v>
      </c>
      <c r="F884" s="14">
        <f t="shared" ref="F884:F893" si="0">C884+D884</f>
        <v>84.53</v>
      </c>
    </row>
    <row r="885" spans="1:6">
      <c r="B885" t="s">
        <v>22</v>
      </c>
      <c r="C885" s="14">
        <v>35</v>
      </c>
      <c r="D885" s="14">
        <v>35</v>
      </c>
      <c r="E885" s="14">
        <v>30</v>
      </c>
      <c r="F885" s="14">
        <f t="shared" si="0"/>
        <v>70</v>
      </c>
    </row>
    <row r="886" spans="1:6">
      <c r="B886" t="s">
        <v>23</v>
      </c>
      <c r="C886" s="14">
        <v>56.31</v>
      </c>
      <c r="D886" s="14">
        <v>26.94</v>
      </c>
      <c r="E886" s="14">
        <v>16.75</v>
      </c>
      <c r="F886" s="14">
        <f t="shared" si="0"/>
        <v>83.25</v>
      </c>
    </row>
    <row r="887" spans="1:6">
      <c r="B887" t="s">
        <v>24</v>
      </c>
      <c r="C887" s="14">
        <v>52.83</v>
      </c>
      <c r="D887" s="14">
        <v>24.53</v>
      </c>
      <c r="E887" s="14">
        <v>22.64</v>
      </c>
      <c r="F887" s="14">
        <f t="shared" si="0"/>
        <v>77.36</v>
      </c>
    </row>
    <row r="888" spans="1:6">
      <c r="B888" t="s">
        <v>25</v>
      </c>
      <c r="C888" s="14">
        <v>50.11</v>
      </c>
      <c r="D888" s="14">
        <v>29.81</v>
      </c>
      <c r="E888" s="14">
        <v>20.079999999999998</v>
      </c>
      <c r="F888" s="14">
        <f t="shared" si="0"/>
        <v>79.92</v>
      </c>
    </row>
    <row r="889" spans="1:6">
      <c r="A889" t="s">
        <v>39</v>
      </c>
      <c r="B889" t="s">
        <v>21</v>
      </c>
      <c r="C889" s="14">
        <v>51.49</v>
      </c>
      <c r="D889" s="14">
        <v>28.46</v>
      </c>
      <c r="E889" s="14">
        <v>20.05</v>
      </c>
      <c r="F889" s="14">
        <f t="shared" si="0"/>
        <v>79.95</v>
      </c>
    </row>
    <row r="890" spans="1:6">
      <c r="B890" t="s">
        <v>22</v>
      </c>
      <c r="C890" s="14">
        <v>23.33</v>
      </c>
      <c r="D890" s="14">
        <v>50</v>
      </c>
      <c r="E890" s="14">
        <v>26.67</v>
      </c>
      <c r="F890" s="14">
        <f t="shared" si="0"/>
        <v>73.33</v>
      </c>
    </row>
    <row r="891" spans="1:6">
      <c r="B891" t="s">
        <v>23</v>
      </c>
      <c r="C891" s="14">
        <v>58.82</v>
      </c>
      <c r="D891" s="14">
        <v>17.649999999999999</v>
      </c>
      <c r="E891" s="14">
        <v>23.53</v>
      </c>
      <c r="F891" s="14">
        <f t="shared" si="0"/>
        <v>76.47</v>
      </c>
    </row>
    <row r="892" spans="1:6">
      <c r="B892" t="s">
        <v>24</v>
      </c>
      <c r="C892" s="14">
        <v>65.709999999999994</v>
      </c>
      <c r="D892" s="14">
        <v>17.14</v>
      </c>
      <c r="E892" s="14">
        <v>17.14</v>
      </c>
      <c r="F892" s="14">
        <f t="shared" si="0"/>
        <v>82.85</v>
      </c>
    </row>
    <row r="893" spans="1:6">
      <c r="B893" t="s">
        <v>25</v>
      </c>
      <c r="C893" s="14">
        <v>54.32</v>
      </c>
      <c r="D893" s="14">
        <v>22.26</v>
      </c>
      <c r="E893" s="14">
        <v>23.42</v>
      </c>
      <c r="F893" s="14">
        <f t="shared" si="0"/>
        <v>76.58</v>
      </c>
    </row>
    <row r="897" spans="1:6">
      <c r="A897" s="1" t="s">
        <v>292</v>
      </c>
    </row>
    <row r="899" spans="1:6">
      <c r="B899"/>
      <c r="C899" s="5" t="s">
        <v>287</v>
      </c>
      <c r="D899" s="5" t="s">
        <v>288</v>
      </c>
      <c r="E899" s="5" t="s">
        <v>289</v>
      </c>
    </row>
    <row r="900" spans="1:6">
      <c r="A900" t="s">
        <v>38</v>
      </c>
      <c r="B900" s="12" t="s">
        <v>42</v>
      </c>
      <c r="C900" s="14">
        <v>48.62</v>
      </c>
      <c r="D900" s="14">
        <v>33.69</v>
      </c>
      <c r="E900" s="14">
        <v>17.7</v>
      </c>
      <c r="F900" s="14">
        <f t="shared" ref="F900:F906" si="1">C900+D900</f>
        <v>82.31</v>
      </c>
    </row>
    <row r="901" spans="1:6">
      <c r="B901" s="12" t="s">
        <v>43</v>
      </c>
      <c r="C901" s="14">
        <v>50.04</v>
      </c>
      <c r="D901" s="14">
        <v>28.79</v>
      </c>
      <c r="E901" s="14">
        <v>21.17</v>
      </c>
      <c r="F901" s="14">
        <f t="shared" si="1"/>
        <v>78.83</v>
      </c>
    </row>
    <row r="902" spans="1:6">
      <c r="B902" s="12" t="s">
        <v>44</v>
      </c>
      <c r="C902" s="14">
        <v>51.52</v>
      </c>
      <c r="D902" s="14">
        <v>33.03</v>
      </c>
      <c r="E902" s="14">
        <v>15.44</v>
      </c>
      <c r="F902" s="14">
        <f t="shared" si="1"/>
        <v>84.550000000000011</v>
      </c>
    </row>
    <row r="903" spans="1:6">
      <c r="B903" s="12" t="s">
        <v>45</v>
      </c>
      <c r="C903" s="14">
        <v>50.41</v>
      </c>
      <c r="D903" s="14">
        <v>26.09</v>
      </c>
      <c r="E903" s="14">
        <v>23.5</v>
      </c>
      <c r="F903" s="14">
        <f t="shared" si="1"/>
        <v>76.5</v>
      </c>
    </row>
    <row r="904" spans="1:6">
      <c r="A904" t="s">
        <v>39</v>
      </c>
      <c r="B904" s="12" t="s">
        <v>42</v>
      </c>
      <c r="C904" s="14">
        <v>53.07</v>
      </c>
      <c r="D904" s="14">
        <v>22.98</v>
      </c>
      <c r="E904" s="14">
        <v>23.95</v>
      </c>
      <c r="F904" s="14">
        <f t="shared" si="1"/>
        <v>76.05</v>
      </c>
    </row>
    <row r="905" spans="1:6">
      <c r="B905" s="12" t="s">
        <v>43</v>
      </c>
      <c r="C905" s="14">
        <v>64.78</v>
      </c>
      <c r="D905" s="14">
        <v>23.09</v>
      </c>
      <c r="E905" s="14">
        <v>12.13</v>
      </c>
      <c r="F905" s="14">
        <f t="shared" si="1"/>
        <v>87.87</v>
      </c>
    </row>
    <row r="906" spans="1:6">
      <c r="B906" s="12" t="s">
        <v>45</v>
      </c>
      <c r="C906" s="14">
        <v>100</v>
      </c>
      <c r="D906" s="14">
        <v>0</v>
      </c>
      <c r="E906" s="14">
        <v>0</v>
      </c>
      <c r="F906" s="14">
        <f t="shared" si="1"/>
        <v>100</v>
      </c>
    </row>
    <row r="914" spans="1:8">
      <c r="A914" s="1" t="s">
        <v>293</v>
      </c>
    </row>
    <row r="916" spans="1:8">
      <c r="B916"/>
      <c r="C916" s="5" t="s">
        <v>294</v>
      </c>
      <c r="D916" s="5" t="s">
        <v>295</v>
      </c>
      <c r="E916" s="5" t="s">
        <v>296</v>
      </c>
      <c r="F916" s="5" t="s">
        <v>297</v>
      </c>
      <c r="G916" s="5" t="s">
        <v>298</v>
      </c>
    </row>
    <row r="917" spans="1:8">
      <c r="A917" t="s">
        <v>38</v>
      </c>
      <c r="B917" s="12" t="s">
        <v>21</v>
      </c>
      <c r="C917" s="14">
        <v>5.43</v>
      </c>
      <c r="D917" s="14">
        <v>4.3499999999999996</v>
      </c>
      <c r="E917" s="14">
        <v>0.82</v>
      </c>
      <c r="F917" s="14">
        <v>20.79</v>
      </c>
      <c r="G917" s="14">
        <v>68.62</v>
      </c>
      <c r="H917" s="6">
        <f t="shared" ref="H917:H926" si="2">C917+D917+E917+F917</f>
        <v>31.39</v>
      </c>
    </row>
    <row r="918" spans="1:8">
      <c r="B918" s="12" t="s">
        <v>22</v>
      </c>
      <c r="C918" s="14">
        <v>5.83</v>
      </c>
      <c r="D918" s="14">
        <v>2.5</v>
      </c>
      <c r="E918" s="14">
        <v>4.17</v>
      </c>
      <c r="F918" s="14">
        <v>16.670000000000002</v>
      </c>
      <c r="G918" s="14">
        <v>70.83</v>
      </c>
      <c r="H918" s="6">
        <f t="shared" si="2"/>
        <v>29.17</v>
      </c>
    </row>
    <row r="919" spans="1:8">
      <c r="B919" s="12" t="s">
        <v>23</v>
      </c>
      <c r="C919" s="14">
        <v>9.69</v>
      </c>
      <c r="D919" s="14">
        <v>0.97</v>
      </c>
      <c r="E919" s="14">
        <v>0.73</v>
      </c>
      <c r="F919" s="14">
        <v>13.32</v>
      </c>
      <c r="G919" s="14">
        <v>75.3</v>
      </c>
      <c r="H919" s="6">
        <f t="shared" si="2"/>
        <v>24.71</v>
      </c>
    </row>
    <row r="920" spans="1:8">
      <c r="B920" s="12" t="s">
        <v>24</v>
      </c>
      <c r="C920" s="14">
        <v>11.95</v>
      </c>
      <c r="D920" s="14">
        <v>0.63</v>
      </c>
      <c r="E920" s="14">
        <v>0.63</v>
      </c>
      <c r="F920" s="14">
        <v>15.09</v>
      </c>
      <c r="G920" s="14">
        <v>71.7</v>
      </c>
      <c r="H920" s="6">
        <f t="shared" si="2"/>
        <v>28.3</v>
      </c>
    </row>
    <row r="921" spans="1:8">
      <c r="B921" s="12" t="s">
        <v>25</v>
      </c>
      <c r="C921" s="14">
        <v>6.55</v>
      </c>
      <c r="D921" s="14">
        <v>0.97</v>
      </c>
      <c r="E921" s="14">
        <v>1.83</v>
      </c>
      <c r="F921" s="14">
        <v>16.420000000000002</v>
      </c>
      <c r="G921" s="14">
        <v>74.22</v>
      </c>
      <c r="H921" s="6">
        <f t="shared" si="2"/>
        <v>25.770000000000003</v>
      </c>
    </row>
    <row r="922" spans="1:8">
      <c r="A922" t="s">
        <v>39</v>
      </c>
      <c r="B922" s="12" t="s">
        <v>21</v>
      </c>
      <c r="C922" s="14">
        <v>0</v>
      </c>
      <c r="D922" s="14">
        <v>2.9</v>
      </c>
      <c r="E922" s="14">
        <v>0</v>
      </c>
      <c r="F922" s="14">
        <v>17.59</v>
      </c>
      <c r="G922" s="6">
        <v>79.52</v>
      </c>
      <c r="H922" s="6">
        <f t="shared" si="2"/>
        <v>20.49</v>
      </c>
    </row>
    <row r="923" spans="1:8">
      <c r="B923" s="12" t="s">
        <v>22</v>
      </c>
      <c r="C923" s="14">
        <v>3.33</v>
      </c>
      <c r="D923" s="14">
        <v>0</v>
      </c>
      <c r="E923" s="14">
        <v>0</v>
      </c>
      <c r="F923" s="14">
        <v>6.67</v>
      </c>
      <c r="G923" s="6">
        <v>90</v>
      </c>
      <c r="H923" s="6">
        <f t="shared" si="2"/>
        <v>10</v>
      </c>
    </row>
    <row r="924" spans="1:8">
      <c r="B924" s="12" t="s">
        <v>23</v>
      </c>
      <c r="C924" s="14">
        <v>0</v>
      </c>
      <c r="D924" s="14">
        <v>0</v>
      </c>
      <c r="E924" s="14">
        <v>0</v>
      </c>
      <c r="F924" s="14">
        <v>17.649999999999999</v>
      </c>
      <c r="G924" s="6">
        <v>82.35</v>
      </c>
      <c r="H924" s="6">
        <f t="shared" si="2"/>
        <v>17.649999999999999</v>
      </c>
    </row>
    <row r="925" spans="1:8">
      <c r="B925" s="12" t="s">
        <v>24</v>
      </c>
      <c r="C925" s="14">
        <v>5.71</v>
      </c>
      <c r="D925" s="14">
        <v>0</v>
      </c>
      <c r="E925" s="14">
        <v>0</v>
      </c>
      <c r="F925" s="14">
        <v>11.43</v>
      </c>
      <c r="G925" s="6">
        <v>82.86</v>
      </c>
      <c r="H925" s="6">
        <f t="shared" si="2"/>
        <v>17.14</v>
      </c>
    </row>
    <row r="926" spans="1:8">
      <c r="B926" s="12" t="s">
        <v>25</v>
      </c>
      <c r="C926" s="14">
        <v>1.65</v>
      </c>
      <c r="D926" s="14">
        <v>2.7</v>
      </c>
      <c r="E926" s="14">
        <v>1.05</v>
      </c>
      <c r="F926" s="14">
        <v>17.440000000000001</v>
      </c>
      <c r="G926" s="6">
        <v>77.17</v>
      </c>
      <c r="H926" s="6">
        <f t="shared" si="2"/>
        <v>22.84</v>
      </c>
    </row>
    <row r="930" spans="1:8">
      <c r="A930" s="1" t="s">
        <v>299</v>
      </c>
    </row>
    <row r="932" spans="1:8">
      <c r="C932" s="5" t="s">
        <v>294</v>
      </c>
      <c r="D932" s="5" t="s">
        <v>295</v>
      </c>
      <c r="E932" s="5" t="s">
        <v>296</v>
      </c>
      <c r="F932" s="5" t="s">
        <v>297</v>
      </c>
      <c r="G932" t="s">
        <v>298</v>
      </c>
    </row>
    <row r="933" spans="1:8">
      <c r="A933" t="s">
        <v>38</v>
      </c>
      <c r="B933" s="5" t="s">
        <v>42</v>
      </c>
      <c r="C933" s="14">
        <v>2.66</v>
      </c>
      <c r="D933" s="14">
        <v>1.47</v>
      </c>
      <c r="E933" s="14">
        <v>1.47</v>
      </c>
      <c r="F933" s="14">
        <v>14.54</v>
      </c>
      <c r="G933" s="6">
        <v>79.86</v>
      </c>
      <c r="H933" s="6">
        <f t="shared" ref="H933:H939" si="3">C933+D933+E933+F933</f>
        <v>20.14</v>
      </c>
    </row>
    <row r="934" spans="1:8">
      <c r="B934" s="5" t="s">
        <v>43</v>
      </c>
      <c r="C934" s="14">
        <v>5.39</v>
      </c>
      <c r="D934" s="14">
        <v>1.1599999999999999</v>
      </c>
      <c r="E934" s="14">
        <v>0.9</v>
      </c>
      <c r="F934" s="14">
        <v>15.98</v>
      </c>
      <c r="G934" s="6">
        <v>76.56</v>
      </c>
      <c r="H934" s="6">
        <f t="shared" si="3"/>
        <v>23.43</v>
      </c>
    </row>
    <row r="935" spans="1:8">
      <c r="B935" s="5" t="s">
        <v>44</v>
      </c>
      <c r="C935" s="14">
        <v>6.86</v>
      </c>
      <c r="D935" s="14">
        <v>1.1200000000000001</v>
      </c>
      <c r="E935" s="14">
        <v>3.52</v>
      </c>
      <c r="F935" s="14">
        <v>17.28</v>
      </c>
      <c r="G935" s="6">
        <v>71.22</v>
      </c>
      <c r="H935" s="6">
        <f t="shared" si="3"/>
        <v>28.78</v>
      </c>
    </row>
    <row r="936" spans="1:8">
      <c r="B936" s="5" t="s">
        <v>45</v>
      </c>
      <c r="C936" s="14">
        <v>16.47</v>
      </c>
      <c r="D936" s="14">
        <v>1.69</v>
      </c>
      <c r="E936" s="14">
        <v>0.57999999999999996</v>
      </c>
      <c r="F936" s="14">
        <v>17.04</v>
      </c>
      <c r="G936" s="6">
        <v>64.209999999999994</v>
      </c>
      <c r="H936" s="6">
        <f t="shared" si="3"/>
        <v>35.78</v>
      </c>
    </row>
    <row r="937" spans="1:8">
      <c r="A937" t="s">
        <v>39</v>
      </c>
      <c r="B937" s="5" t="s">
        <v>42</v>
      </c>
      <c r="C937" s="14">
        <v>1.63</v>
      </c>
      <c r="D937" s="14">
        <v>2.67</v>
      </c>
      <c r="E937" s="14">
        <v>1.03</v>
      </c>
      <c r="F937" s="14">
        <v>17.47</v>
      </c>
      <c r="G937" s="6">
        <v>77.2</v>
      </c>
      <c r="H937" s="6">
        <f t="shared" si="3"/>
        <v>22.799999999999997</v>
      </c>
    </row>
    <row r="938" spans="1:8">
      <c r="B938" s="5" t="s">
        <v>43</v>
      </c>
      <c r="C938" s="14">
        <v>0.37</v>
      </c>
      <c r="D938" s="14">
        <v>2.59</v>
      </c>
      <c r="E938" s="14">
        <v>0</v>
      </c>
      <c r="F938" s="14">
        <v>15.3</v>
      </c>
      <c r="G938" s="6">
        <v>81.73</v>
      </c>
      <c r="H938" s="6">
        <f t="shared" si="3"/>
        <v>18.260000000000002</v>
      </c>
    </row>
    <row r="939" spans="1:8">
      <c r="B939" s="5" t="s">
        <v>45</v>
      </c>
      <c r="C939" s="14">
        <v>0</v>
      </c>
      <c r="D939" s="14">
        <v>0</v>
      </c>
      <c r="E939" s="14">
        <v>0</v>
      </c>
      <c r="F939" s="14">
        <v>0</v>
      </c>
      <c r="G939" s="6">
        <v>100</v>
      </c>
      <c r="H939" s="6">
        <f t="shared" si="3"/>
        <v>0</v>
      </c>
    </row>
  </sheetData>
  <sortState xmlns:xlrd2="http://schemas.microsoft.com/office/spreadsheetml/2017/richdata2" ref="A330:C339">
    <sortCondition ref="B330:B339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272"/>
  <sheetViews>
    <sheetView zoomScale="90" zoomScaleNormal="90" workbookViewId="0">
      <selection activeCell="H10" sqref="H10:K11"/>
    </sheetView>
  </sheetViews>
  <sheetFormatPr defaultColWidth="9" defaultRowHeight="14.75"/>
  <cols>
    <col min="1" max="1" width="1.6796875" bestFit="1" customWidth="1"/>
    <col min="2" max="2" width="13.58984375" customWidth="1"/>
    <col min="3" max="3" width="12" customWidth="1"/>
    <col min="4" max="6" width="9.54296875" customWidth="1"/>
    <col min="7" max="7" width="10.76953125" customWidth="1"/>
    <col min="8" max="8" width="11.04296875" customWidth="1"/>
    <col min="9" max="10" width="9.54296875" customWidth="1"/>
    <col min="11" max="11" width="8.90625" customWidth="1"/>
    <col min="15" max="15" width="6.58984375" bestFit="1" customWidth="1"/>
    <col min="16" max="16" width="11.36328125" customWidth="1"/>
    <col min="17" max="17" width="12.26953125" customWidth="1"/>
    <col min="18" max="18" width="18.26953125" customWidth="1"/>
    <col min="19" max="19" width="14" customWidth="1"/>
    <col min="20" max="20" width="9.54296875" customWidth="1"/>
    <col min="21" max="21" width="13.7265625" customWidth="1"/>
    <col min="22" max="23" width="10.76953125" customWidth="1"/>
  </cols>
  <sheetData>
    <row r="2" spans="1:16">
      <c r="A2" s="135" t="s">
        <v>337</v>
      </c>
    </row>
    <row r="3" spans="1:16">
      <c r="C3" s="5"/>
      <c r="D3" s="5"/>
      <c r="E3" s="5"/>
      <c r="F3" s="5"/>
      <c r="G3" s="5"/>
      <c r="H3" s="5"/>
      <c r="I3" s="5"/>
      <c r="J3" s="5"/>
      <c r="K3" s="5"/>
      <c r="M3" s="124" t="s">
        <v>336</v>
      </c>
      <c r="N3" s="124"/>
    </row>
    <row r="4" spans="1:16"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M4">
        <v>2021</v>
      </c>
      <c r="N4">
        <v>2022</v>
      </c>
      <c r="O4">
        <v>2023</v>
      </c>
      <c r="P4" s="26" t="s">
        <v>300</v>
      </c>
    </row>
    <row r="5" spans="1:16">
      <c r="A5">
        <v>5</v>
      </c>
      <c r="B5" t="s">
        <v>24</v>
      </c>
      <c r="C5" s="23">
        <v>234</v>
      </c>
      <c r="D5" s="23">
        <v>154.5</v>
      </c>
      <c r="E5" s="23">
        <v>146</v>
      </c>
      <c r="F5" s="23">
        <v>102</v>
      </c>
      <c r="G5" s="23">
        <v>89</v>
      </c>
      <c r="H5" s="23">
        <v>94.69</v>
      </c>
      <c r="I5" s="23">
        <v>103.06</v>
      </c>
      <c r="J5" s="23">
        <v>171.4</v>
      </c>
      <c r="K5" s="13">
        <v>88.45</v>
      </c>
      <c r="M5" s="28">
        <f>I5/H5-1</f>
        <v>8.8393705776745213E-2</v>
      </c>
      <c r="N5" s="28">
        <f t="shared" ref="N5:N8" si="0">J5/I5-1</f>
        <v>0.66310886862022134</v>
      </c>
      <c r="O5" s="28">
        <f t="shared" ref="O5:O8" si="1">K5/J5-1</f>
        <v>-0.48395565927654605</v>
      </c>
    </row>
    <row r="6" spans="1:16">
      <c r="A6">
        <v>4</v>
      </c>
      <c r="B6" t="s">
        <v>23</v>
      </c>
      <c r="C6" s="23">
        <v>225.8</v>
      </c>
      <c r="D6" s="23">
        <v>143.5</v>
      </c>
      <c r="E6" s="23">
        <v>205</v>
      </c>
      <c r="F6" s="23">
        <v>112</v>
      </c>
      <c r="G6" s="23">
        <v>96</v>
      </c>
      <c r="H6" s="23">
        <v>68.23</v>
      </c>
      <c r="I6" s="23">
        <v>174</v>
      </c>
      <c r="J6" s="23">
        <v>187.8</v>
      </c>
      <c r="K6" s="13">
        <v>160.19</v>
      </c>
      <c r="M6" s="28">
        <f t="shared" ref="M6:M8" si="2">I6/H6-1</f>
        <v>1.5501978601788067</v>
      </c>
      <c r="N6" s="28">
        <f t="shared" si="0"/>
        <v>7.9310344827586254E-2</v>
      </c>
      <c r="O6" s="28">
        <f t="shared" si="1"/>
        <v>-0.14701810436634721</v>
      </c>
    </row>
    <row r="7" spans="1:16">
      <c r="A7">
        <v>3</v>
      </c>
      <c r="B7" t="s">
        <v>22</v>
      </c>
      <c r="C7" s="23">
        <v>375.8</v>
      </c>
      <c r="D7" s="23">
        <v>455.5</v>
      </c>
      <c r="E7" s="23">
        <v>491</v>
      </c>
      <c r="F7" s="23">
        <v>593</v>
      </c>
      <c r="G7" s="23">
        <v>634</v>
      </c>
      <c r="H7" s="23">
        <v>720.2</v>
      </c>
      <c r="I7" s="23">
        <v>839.15</v>
      </c>
      <c r="J7" s="23">
        <v>747.6</v>
      </c>
      <c r="K7" s="13">
        <v>1053.6400000000001</v>
      </c>
      <c r="M7" s="28">
        <f t="shared" si="2"/>
        <v>0.16516245487364611</v>
      </c>
      <c r="N7" s="28">
        <f t="shared" si="0"/>
        <v>-0.10909849252219506</v>
      </c>
      <c r="O7" s="28">
        <f t="shared" si="1"/>
        <v>0.40936329588014986</v>
      </c>
    </row>
    <row r="8" spans="1:16">
      <c r="A8">
        <v>2</v>
      </c>
      <c r="B8" t="s">
        <v>21</v>
      </c>
      <c r="C8" s="23">
        <v>1171</v>
      </c>
      <c r="D8" s="23">
        <v>1360.6</v>
      </c>
      <c r="E8" s="23">
        <v>1565</v>
      </c>
      <c r="F8" s="23">
        <v>1590</v>
      </c>
      <c r="G8" s="23">
        <v>1734</v>
      </c>
      <c r="H8" s="23">
        <v>1796.47</v>
      </c>
      <c r="I8" s="23">
        <v>2550.79</v>
      </c>
      <c r="J8" s="23">
        <v>2283.6</v>
      </c>
      <c r="K8" s="13">
        <v>3929.43</v>
      </c>
      <c r="M8" s="28">
        <f t="shared" si="2"/>
        <v>0.41989011784221275</v>
      </c>
      <c r="N8" s="28">
        <f t="shared" si="0"/>
        <v>-0.10474794083401617</v>
      </c>
      <c r="O8" s="28">
        <f t="shared" si="1"/>
        <v>0.7207172884918549</v>
      </c>
    </row>
    <row r="9" spans="1:16">
      <c r="A9">
        <v>1</v>
      </c>
      <c r="B9" t="s">
        <v>25</v>
      </c>
      <c r="C9" s="23">
        <v>2924.8</v>
      </c>
      <c r="D9" s="23">
        <v>3737.4</v>
      </c>
      <c r="E9" s="23">
        <v>3412</v>
      </c>
      <c r="F9" s="23">
        <v>3832</v>
      </c>
      <c r="G9" s="23">
        <v>4255</v>
      </c>
      <c r="H9" s="23">
        <v>4602.8100000000004</v>
      </c>
      <c r="I9" s="23">
        <v>5307.3</v>
      </c>
      <c r="J9" s="23">
        <v>6726.1</v>
      </c>
      <c r="K9" s="13">
        <v>8741.57</v>
      </c>
      <c r="M9" s="28">
        <f t="shared" ref="M9" si="3">I9/H9-1</f>
        <v>0.15305650244090008</v>
      </c>
      <c r="N9" s="28">
        <f t="shared" ref="N9" si="4">J9/I9-1</f>
        <v>0.26732990409436064</v>
      </c>
      <c r="O9" s="28">
        <f t="shared" ref="O9" si="5">K9/J9-1</f>
        <v>0.29964912802366883</v>
      </c>
    </row>
    <row r="10" spans="1:16">
      <c r="C10" s="23"/>
      <c r="D10" s="23"/>
      <c r="E10" s="23"/>
      <c r="F10" s="23"/>
      <c r="G10" s="23"/>
      <c r="H10" s="23">
        <f>SUM(H5:H9)</f>
        <v>7282.4000000000005</v>
      </c>
      <c r="I10" s="23">
        <f>SUM(I5:I9)</f>
        <v>8974.2999999999993</v>
      </c>
      <c r="J10" s="23">
        <f>SUM(J5:J9)</f>
        <v>10116.5</v>
      </c>
      <c r="K10" s="23">
        <f>SUM(K5:K9)</f>
        <v>13973.279999999999</v>
      </c>
      <c r="M10" s="28">
        <f t="shared" ref="M10" si="6">I10/H10-1</f>
        <v>0.23232725475118077</v>
      </c>
      <c r="N10" s="28">
        <f t="shared" ref="N10" si="7">J10/I10-1</f>
        <v>0.12727455066133309</v>
      </c>
      <c r="O10" s="28">
        <f t="shared" ref="O10" si="8">K10/J10-1</f>
        <v>0.3812365936835862</v>
      </c>
    </row>
    <row r="11" spans="1:16">
      <c r="C11" s="23"/>
      <c r="D11" s="23"/>
      <c r="E11" s="23"/>
      <c r="F11" s="23"/>
      <c r="G11" s="23"/>
      <c r="H11" s="23"/>
      <c r="J11" s="27">
        <f>(J10-I10)/I10</f>
        <v>0.127274550661333</v>
      </c>
      <c r="K11" s="27">
        <f>(K10-J10)/J10</f>
        <v>0.38123659368358609</v>
      </c>
      <c r="M11" s="27"/>
      <c r="N11" s="27"/>
    </row>
    <row r="12" spans="1:16">
      <c r="B12" t="s">
        <v>301</v>
      </c>
      <c r="K12" s="124" t="s">
        <v>335</v>
      </c>
      <c r="M12" s="124" t="s">
        <v>336</v>
      </c>
      <c r="N12" s="124"/>
    </row>
    <row r="13" spans="1:16">
      <c r="C13" s="5" t="s">
        <v>6</v>
      </c>
      <c r="D13" s="5" t="s">
        <v>7</v>
      </c>
      <c r="E13" s="5" t="s">
        <v>8</v>
      </c>
      <c r="F13" s="5" t="s">
        <v>9</v>
      </c>
      <c r="G13" s="5" t="s">
        <v>10</v>
      </c>
      <c r="H13" s="5" t="s">
        <v>11</v>
      </c>
      <c r="I13" s="5" t="s">
        <v>12</v>
      </c>
      <c r="K13">
        <v>2022</v>
      </c>
      <c r="L13">
        <v>2023</v>
      </c>
      <c r="M13">
        <v>2021</v>
      </c>
      <c r="N13">
        <v>2022</v>
      </c>
      <c r="O13">
        <v>2023</v>
      </c>
    </row>
    <row r="14" spans="1:16">
      <c r="B14" t="s">
        <v>42</v>
      </c>
      <c r="C14" s="7">
        <v>522</v>
      </c>
      <c r="D14" s="7">
        <v>703</v>
      </c>
      <c r="E14" s="7">
        <v>381</v>
      </c>
      <c r="F14" s="7">
        <v>427.62</v>
      </c>
      <c r="G14" s="7">
        <v>857.03</v>
      </c>
      <c r="H14" s="7">
        <v>620.4</v>
      </c>
      <c r="I14" s="7">
        <v>2153.5100000000002</v>
      </c>
      <c r="J14" s="7">
        <f>I14-H14</f>
        <v>1533.1100000000001</v>
      </c>
      <c r="K14" s="123">
        <f>H14/SUM($H$14:$H$17)</f>
        <v>6.1324344895074476E-2</v>
      </c>
      <c r="L14" s="123">
        <f>I14/SUM($I$14:$I$17)</f>
        <v>0.15411617450149537</v>
      </c>
      <c r="M14" s="28">
        <f t="shared" ref="M14:O17" si="9">G14/F14-1</f>
        <v>1.0041859594967493</v>
      </c>
      <c r="N14" s="28">
        <f t="shared" si="9"/>
        <v>-0.27610468711713709</v>
      </c>
      <c r="O14" s="28">
        <f t="shared" si="9"/>
        <v>2.4711637653127019</v>
      </c>
    </row>
    <row r="15" spans="1:16">
      <c r="B15" t="s">
        <v>43</v>
      </c>
      <c r="C15" s="7">
        <v>1715</v>
      </c>
      <c r="D15" s="7">
        <v>1829</v>
      </c>
      <c r="E15" s="7">
        <v>1951</v>
      </c>
      <c r="F15" s="7">
        <v>2261.41</v>
      </c>
      <c r="G15" s="7">
        <v>2665.77</v>
      </c>
      <c r="H15" s="7">
        <v>3143.1</v>
      </c>
      <c r="I15" s="7">
        <v>3085.4</v>
      </c>
      <c r="J15" s="7">
        <f t="shared" ref="J15:J18" si="10">I15-H15</f>
        <v>-57.699999999999818</v>
      </c>
      <c r="K15" s="123">
        <f>H15/SUM($H$14:$H$17)</f>
        <v>0.31068431405497837</v>
      </c>
      <c r="L15" s="123">
        <f>I15/SUM($I$14:$I$17)</f>
        <v>0.22080698246440172</v>
      </c>
      <c r="M15" s="28">
        <f t="shared" si="9"/>
        <v>0.17880879628196578</v>
      </c>
      <c r="N15" s="28">
        <f t="shared" si="9"/>
        <v>0.17905895857482079</v>
      </c>
      <c r="O15" s="28">
        <f t="shared" si="9"/>
        <v>-1.8357672361681066E-2</v>
      </c>
    </row>
    <row r="16" spans="1:16">
      <c r="B16" t="s">
        <v>44</v>
      </c>
      <c r="C16" s="7">
        <v>1208</v>
      </c>
      <c r="D16" s="7">
        <v>966</v>
      </c>
      <c r="E16" s="7">
        <v>1286</v>
      </c>
      <c r="F16" s="7">
        <v>1307.68</v>
      </c>
      <c r="G16" s="7">
        <v>1661.41</v>
      </c>
      <c r="H16" s="7">
        <v>2225.4</v>
      </c>
      <c r="I16" s="7">
        <v>2378.27</v>
      </c>
      <c r="J16" s="7">
        <f t="shared" si="10"/>
        <v>152.86999999999989</v>
      </c>
      <c r="K16" s="123">
        <f>H16/SUM($H$14:$H$17)</f>
        <v>0.21997291606946928</v>
      </c>
      <c r="L16" s="123">
        <f>I16/SUM($I$14:$I$17)</f>
        <v>0.17020114804745337</v>
      </c>
      <c r="M16" s="28">
        <f t="shared" si="9"/>
        <v>0.27050195766548391</v>
      </c>
      <c r="N16" s="28">
        <f t="shared" si="9"/>
        <v>0.33946467157414495</v>
      </c>
      <c r="O16" s="28">
        <f t="shared" si="9"/>
        <v>6.8693268625865E-2</v>
      </c>
    </row>
    <row r="17" spans="1:15">
      <c r="B17" t="s">
        <v>45</v>
      </c>
      <c r="C17" s="7">
        <v>2374</v>
      </c>
      <c r="D17" s="7">
        <v>2731</v>
      </c>
      <c r="E17" s="7">
        <v>3191</v>
      </c>
      <c r="F17" s="7">
        <v>3285.69</v>
      </c>
      <c r="G17" s="7">
        <v>3790.09</v>
      </c>
      <c r="H17" s="7">
        <v>4127.8</v>
      </c>
      <c r="I17" s="7">
        <v>6356.11</v>
      </c>
      <c r="J17" s="7">
        <f t="shared" si="10"/>
        <v>2228.3099999999995</v>
      </c>
      <c r="K17" s="123">
        <f>H17/SUM($H$14:$H$17)</f>
        <v>0.4080184249804778</v>
      </c>
      <c r="L17" s="123">
        <f>I17/SUM($I$14:$I$17)</f>
        <v>0.45487569498664948</v>
      </c>
      <c r="M17" s="28">
        <f t="shared" si="9"/>
        <v>0.15351417814827339</v>
      </c>
      <c r="N17" s="28">
        <f t="shared" si="9"/>
        <v>8.9103424984630974E-2</v>
      </c>
      <c r="O17" s="28">
        <f t="shared" si="9"/>
        <v>0.53982993362081477</v>
      </c>
    </row>
    <row r="18" spans="1:15">
      <c r="C18" s="7"/>
      <c r="D18" s="7"/>
      <c r="E18" s="7"/>
      <c r="F18" s="7"/>
      <c r="G18" s="7">
        <f>SUM(G14:G17)</f>
        <v>8974.2999999999993</v>
      </c>
      <c r="H18" s="7">
        <f t="shared" ref="H18:I18" si="11">SUM(H14:H17)</f>
        <v>10116.700000000001</v>
      </c>
      <c r="I18" s="7">
        <f t="shared" si="11"/>
        <v>13973.29</v>
      </c>
      <c r="J18" s="7">
        <f t="shared" si="10"/>
        <v>3856.59</v>
      </c>
      <c r="K18" s="28"/>
    </row>
    <row r="19" spans="1:15">
      <c r="B19" t="s">
        <v>302</v>
      </c>
    </row>
    <row r="20" spans="1:15"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5" t="s">
        <v>9</v>
      </c>
      <c r="I20" s="5" t="s">
        <v>10</v>
      </c>
      <c r="J20" s="5" t="s">
        <v>11</v>
      </c>
      <c r="K20" s="5" t="s">
        <v>12</v>
      </c>
    </row>
    <row r="21" spans="1:15">
      <c r="A21" s="28"/>
      <c r="B21" t="s">
        <v>25</v>
      </c>
      <c r="C21" s="7">
        <v>2972.8</v>
      </c>
      <c r="D21" s="7">
        <v>3856.1</v>
      </c>
      <c r="E21" s="7">
        <v>3407</v>
      </c>
      <c r="F21" s="7">
        <v>3818</v>
      </c>
      <c r="G21" s="7">
        <v>4606</v>
      </c>
      <c r="H21" s="7">
        <v>4939</v>
      </c>
      <c r="I21" s="7">
        <v>5716</v>
      </c>
      <c r="J21" s="7">
        <v>7057.5</v>
      </c>
      <c r="K21" s="7">
        <v>9770.19</v>
      </c>
    </row>
    <row r="22" spans="1:15">
      <c r="A22" s="28"/>
      <c r="B22" t="s">
        <v>21</v>
      </c>
      <c r="C22" s="7">
        <v>1137.0999999999999</v>
      </c>
      <c r="D22" s="7">
        <v>1369.2</v>
      </c>
      <c r="E22" s="7">
        <v>1502</v>
      </c>
      <c r="F22" s="7">
        <v>1576</v>
      </c>
      <c r="G22" s="7">
        <v>1690.87</v>
      </c>
      <c r="H22" s="7">
        <v>1762.43</v>
      </c>
      <c r="I22" s="7">
        <v>2159.94</v>
      </c>
      <c r="J22" s="7">
        <v>2434.1999999999998</v>
      </c>
      <c r="K22" s="7">
        <v>4153.99</v>
      </c>
    </row>
    <row r="23" spans="1:15" ht="15.75">
      <c r="A23" s="28"/>
      <c r="B23" t="s">
        <v>22</v>
      </c>
      <c r="C23" s="7">
        <v>305.2</v>
      </c>
      <c r="D23" s="7">
        <v>387.3</v>
      </c>
      <c r="E23" s="7">
        <v>438</v>
      </c>
      <c r="F23" s="7">
        <v>493</v>
      </c>
      <c r="G23" s="7">
        <v>394.8</v>
      </c>
      <c r="H23" s="7">
        <v>420.88</v>
      </c>
      <c r="I23" s="7">
        <v>420.02</v>
      </c>
      <c r="J23" s="7">
        <v>528.29999999999995</v>
      </c>
      <c r="K23" s="7">
        <v>760.75</v>
      </c>
      <c r="M23" s="29" t="s">
        <v>303</v>
      </c>
    </row>
    <row r="24" spans="1:15">
      <c r="A24" s="28"/>
      <c r="B24" t="s">
        <v>23</v>
      </c>
      <c r="C24" s="7">
        <v>241.3</v>
      </c>
      <c r="D24" s="7">
        <v>151</v>
      </c>
      <c r="E24" s="7">
        <v>208</v>
      </c>
      <c r="F24" s="7">
        <v>117</v>
      </c>
      <c r="G24" s="7">
        <v>99</v>
      </c>
      <c r="H24" s="7">
        <v>77</v>
      </c>
      <c r="I24" s="7">
        <v>150</v>
      </c>
      <c r="J24" s="7">
        <v>187.5</v>
      </c>
      <c r="K24" s="7">
        <v>130.71</v>
      </c>
    </row>
    <row r="25" spans="1:15">
      <c r="A25" s="28"/>
      <c r="B25" t="s">
        <v>24</v>
      </c>
      <c r="C25" s="7">
        <v>217.8</v>
      </c>
      <c r="D25" s="7">
        <v>150.5</v>
      </c>
      <c r="E25" s="7">
        <v>139</v>
      </c>
      <c r="F25" s="7">
        <v>104</v>
      </c>
      <c r="G25" s="7">
        <v>93</v>
      </c>
      <c r="H25" s="7">
        <v>96</v>
      </c>
      <c r="I25" s="7">
        <v>107</v>
      </c>
      <c r="J25" s="7">
        <v>166.2</v>
      </c>
      <c r="K25" s="7">
        <v>293.83</v>
      </c>
    </row>
    <row r="28" spans="1:15">
      <c r="C28" s="5" t="s">
        <v>6</v>
      </c>
      <c r="D28" s="5" t="s">
        <v>7</v>
      </c>
      <c r="E28" s="5" t="s">
        <v>8</v>
      </c>
      <c r="F28" s="5" t="s">
        <v>9</v>
      </c>
      <c r="G28" s="5" t="s">
        <v>10</v>
      </c>
      <c r="H28" s="5" t="s">
        <v>11</v>
      </c>
      <c r="I28" s="5" t="s">
        <v>12</v>
      </c>
    </row>
    <row r="29" spans="1:15">
      <c r="B29" t="s">
        <v>42</v>
      </c>
      <c r="C29">
        <v>515</v>
      </c>
      <c r="D29">
        <v>685</v>
      </c>
      <c r="E29">
        <v>353.84</v>
      </c>
      <c r="F29">
        <v>426.97</v>
      </c>
      <c r="G29">
        <v>562.89</v>
      </c>
      <c r="H29">
        <v>620.70000000000005</v>
      </c>
      <c r="I29" s="24">
        <v>1989.72</v>
      </c>
    </row>
    <row r="30" spans="1:15">
      <c r="B30" t="s">
        <v>43</v>
      </c>
      <c r="C30">
        <v>1715</v>
      </c>
      <c r="D30">
        <v>1645</v>
      </c>
      <c r="E30">
        <v>2032.4</v>
      </c>
      <c r="F30">
        <v>2367.87</v>
      </c>
      <c r="G30">
        <v>2628.25</v>
      </c>
      <c r="H30">
        <v>3139.7</v>
      </c>
      <c r="I30" s="24">
        <v>4383.29</v>
      </c>
    </row>
    <row r="31" spans="1:15">
      <c r="B31" t="s">
        <v>44</v>
      </c>
      <c r="C31">
        <v>1208</v>
      </c>
      <c r="D31">
        <v>958</v>
      </c>
      <c r="E31">
        <v>1288.5899999999999</v>
      </c>
      <c r="F31">
        <v>1354.45</v>
      </c>
      <c r="G31">
        <v>1646.35</v>
      </c>
      <c r="H31">
        <v>2794.4</v>
      </c>
      <c r="I31" s="24">
        <v>2566.14</v>
      </c>
    </row>
    <row r="32" spans="1:15">
      <c r="B32" t="s">
        <v>45</v>
      </c>
      <c r="C32">
        <v>2374</v>
      </c>
      <c r="D32">
        <v>2619</v>
      </c>
      <c r="E32">
        <v>3209.63</v>
      </c>
      <c r="F32">
        <v>3145.49</v>
      </c>
      <c r="G32">
        <v>3715.04</v>
      </c>
      <c r="H32">
        <v>3819</v>
      </c>
      <c r="I32" s="24">
        <v>6170.33</v>
      </c>
    </row>
    <row r="34" spans="2:10">
      <c r="H34" s="25"/>
    </row>
    <row r="35" spans="2:10">
      <c r="B35" s="175"/>
      <c r="C35" s="175">
        <v>2014</v>
      </c>
      <c r="D35" s="175">
        <v>2015</v>
      </c>
      <c r="E35" s="175">
        <v>2016</v>
      </c>
      <c r="F35" s="175">
        <v>2017</v>
      </c>
      <c r="G35" s="175">
        <v>2018</v>
      </c>
      <c r="H35" s="175">
        <v>2021</v>
      </c>
      <c r="I35" s="175">
        <v>2022</v>
      </c>
      <c r="J35" s="175">
        <v>2023</v>
      </c>
    </row>
    <row r="36" spans="2:10">
      <c r="B36" s="175" t="s">
        <v>38</v>
      </c>
      <c r="C36" s="179">
        <v>9251</v>
      </c>
      <c r="D36" s="179">
        <v>10172</v>
      </c>
      <c r="E36" s="179">
        <v>12172</v>
      </c>
      <c r="F36" s="179">
        <v>13244</v>
      </c>
      <c r="G36" s="179">
        <v>15821</v>
      </c>
      <c r="H36" s="179">
        <v>17638</v>
      </c>
      <c r="I36" s="179">
        <v>19679</v>
      </c>
      <c r="J36" s="180">
        <v>31394</v>
      </c>
    </row>
    <row r="37" spans="2:10">
      <c r="B37" s="175" t="s">
        <v>39</v>
      </c>
      <c r="C37" s="179">
        <v>146502</v>
      </c>
      <c r="D37" s="179">
        <v>151715</v>
      </c>
      <c r="E37" s="179">
        <v>175643</v>
      </c>
      <c r="F37" s="179">
        <v>148460</v>
      </c>
      <c r="G37" s="179">
        <v>187647</v>
      </c>
      <c r="H37" s="179">
        <v>223446</v>
      </c>
      <c r="I37" s="181">
        <v>225612</v>
      </c>
      <c r="J37" s="182">
        <v>229386</v>
      </c>
    </row>
    <row r="38" spans="2:10">
      <c r="B38" s="175"/>
      <c r="C38" s="175">
        <v>2014</v>
      </c>
      <c r="D38" s="175">
        <v>2015</v>
      </c>
      <c r="E38" s="175">
        <v>2016</v>
      </c>
      <c r="F38" s="175">
        <v>2017</v>
      </c>
      <c r="G38" s="175">
        <v>2018</v>
      </c>
      <c r="H38" s="175">
        <v>2021</v>
      </c>
      <c r="I38" s="175">
        <v>2022</v>
      </c>
      <c r="J38" s="175">
        <v>2023</v>
      </c>
    </row>
    <row r="39" spans="2:10">
      <c r="B39" s="175"/>
      <c r="C39" s="177">
        <f>(C36/C37)*100</f>
        <v>6.3145895619172432</v>
      </c>
      <c r="D39" s="177">
        <f t="shared" ref="D39:J39" si="12">(D36/D37)*100</f>
        <v>6.7046765316547479</v>
      </c>
      <c r="E39" s="177">
        <f t="shared" si="12"/>
        <v>6.9299658967337159</v>
      </c>
      <c r="F39" s="177">
        <f t="shared" si="12"/>
        <v>8.9209214603260136</v>
      </c>
      <c r="G39" s="177">
        <f t="shared" si="12"/>
        <v>8.4312565615224333</v>
      </c>
      <c r="H39" s="177">
        <f t="shared" si="12"/>
        <v>7.8936297807971494</v>
      </c>
      <c r="I39" s="177">
        <f t="shared" si="12"/>
        <v>8.7224970302998077</v>
      </c>
      <c r="J39" s="177">
        <f t="shared" si="12"/>
        <v>13.686101157001735</v>
      </c>
    </row>
    <row r="60" spans="2:13">
      <c r="M60" s="26" t="s">
        <v>304</v>
      </c>
    </row>
    <row r="61" spans="2:13">
      <c r="K61">
        <v>100</v>
      </c>
    </row>
    <row r="62" spans="2:13">
      <c r="C62" t="s">
        <v>305</v>
      </c>
      <c r="D62" t="s">
        <v>306</v>
      </c>
      <c r="E62" t="s">
        <v>307</v>
      </c>
      <c r="F62" t="s">
        <v>308</v>
      </c>
      <c r="H62" s="5"/>
      <c r="I62" s="5"/>
      <c r="K62">
        <v>2022</v>
      </c>
      <c r="L62">
        <v>2023</v>
      </c>
    </row>
    <row r="63" spans="2:13">
      <c r="B63" t="s">
        <v>21</v>
      </c>
      <c r="C63" s="7">
        <v>1796.47</v>
      </c>
      <c r="D63" s="7">
        <v>2550.79</v>
      </c>
      <c r="E63" s="7">
        <v>2283.6</v>
      </c>
      <c r="F63" s="7">
        <v>3929.4</v>
      </c>
      <c r="J63" t="s">
        <v>21</v>
      </c>
      <c r="K63" s="6">
        <f>(E63/D63-1)*100</f>
        <v>-10.474794083401617</v>
      </c>
      <c r="L63" s="6">
        <f>(F63/E63-1)*100</f>
        <v>72.070415133998964</v>
      </c>
    </row>
    <row r="64" spans="2:13">
      <c r="B64" t="s">
        <v>22</v>
      </c>
      <c r="C64" s="7">
        <v>720.2</v>
      </c>
      <c r="D64" s="7">
        <v>839.15</v>
      </c>
      <c r="E64" s="7">
        <v>747.6</v>
      </c>
      <c r="F64" s="7">
        <v>1053.5999999999999</v>
      </c>
      <c r="J64" t="s">
        <v>22</v>
      </c>
      <c r="K64" s="6">
        <f t="shared" ref="K64:L67" si="13">(E64/D64-1)*100</f>
        <v>-10.909849252219505</v>
      </c>
      <c r="L64" s="6">
        <f t="shared" si="13"/>
        <v>40.930979133226295</v>
      </c>
    </row>
    <row r="65" spans="2:14">
      <c r="B65" t="s">
        <v>23</v>
      </c>
      <c r="C65" s="7">
        <v>68.23</v>
      </c>
      <c r="D65" s="7">
        <v>174</v>
      </c>
      <c r="E65" s="7">
        <v>187.8</v>
      </c>
      <c r="F65" s="7">
        <v>160.19999999999999</v>
      </c>
      <c r="J65" t="s">
        <v>23</v>
      </c>
      <c r="K65" s="6">
        <f t="shared" si="13"/>
        <v>7.9310344827586254</v>
      </c>
      <c r="L65" s="6">
        <f t="shared" si="13"/>
        <v>-14.696485623003209</v>
      </c>
    </row>
    <row r="66" spans="2:14">
      <c r="B66" t="s">
        <v>24</v>
      </c>
      <c r="C66" s="7">
        <v>94.69</v>
      </c>
      <c r="D66" s="7">
        <v>103.06</v>
      </c>
      <c r="E66" s="7">
        <v>171.4</v>
      </c>
      <c r="F66" s="7">
        <v>88.5</v>
      </c>
      <c r="J66" t="s">
        <v>24</v>
      </c>
      <c r="K66" s="6">
        <f t="shared" si="13"/>
        <v>66.31088686202213</v>
      </c>
      <c r="L66" s="6">
        <f t="shared" si="13"/>
        <v>-48.366394399066515</v>
      </c>
    </row>
    <row r="67" spans="2:14">
      <c r="B67" t="s">
        <v>25</v>
      </c>
      <c r="C67" s="7">
        <v>4602.8100000000004</v>
      </c>
      <c r="D67" s="7">
        <v>5307.3</v>
      </c>
      <c r="E67" s="7">
        <v>6726.1</v>
      </c>
      <c r="F67" s="7">
        <v>8741.6</v>
      </c>
      <c r="J67" t="s">
        <v>25</v>
      </c>
      <c r="K67" s="6">
        <f t="shared" si="13"/>
        <v>26.732990409436063</v>
      </c>
      <c r="L67" s="6">
        <f t="shared" si="13"/>
        <v>29.965358826065614</v>
      </c>
    </row>
    <row r="68" spans="2:14">
      <c r="B68" t="s">
        <v>37</v>
      </c>
      <c r="C68" s="7">
        <f>SUM(C63:C67)</f>
        <v>7282.4000000000005</v>
      </c>
      <c r="D68" s="7">
        <f t="shared" ref="D68:F68" si="14">SUM(D63:D67)</f>
        <v>8974.2999999999993</v>
      </c>
      <c r="E68" s="7">
        <f t="shared" si="14"/>
        <v>10116.5</v>
      </c>
      <c r="F68" s="7">
        <f t="shared" si="14"/>
        <v>13973.3</v>
      </c>
      <c r="J68" t="s">
        <v>42</v>
      </c>
      <c r="K68" s="6">
        <f t="shared" ref="K68:L71" si="15">(E73/D73-1)*100</f>
        <v>-27.610468711713708</v>
      </c>
      <c r="L68" s="6">
        <f t="shared" si="15"/>
        <v>247.11637653127019</v>
      </c>
    </row>
    <row r="69" spans="2:14">
      <c r="J69" t="s">
        <v>43</v>
      </c>
      <c r="K69" s="6">
        <f t="shared" si="15"/>
        <v>17.905895857482079</v>
      </c>
      <c r="L69" s="6">
        <f t="shared" si="15"/>
        <v>-1.8357672361681066</v>
      </c>
    </row>
    <row r="70" spans="2:14">
      <c r="G70" s="5"/>
      <c r="H70" s="5"/>
      <c r="J70" t="s">
        <v>44</v>
      </c>
      <c r="K70" s="6">
        <f t="shared" si="15"/>
        <v>33.946467157414496</v>
      </c>
      <c r="L70" s="6">
        <f t="shared" si="15"/>
        <v>6.8693268625865</v>
      </c>
    </row>
    <row r="71" spans="2:14">
      <c r="B71" s="31" t="s">
        <v>41</v>
      </c>
      <c r="C71" s="32"/>
      <c r="D71" s="31"/>
      <c r="E71" s="31" t="s">
        <v>309</v>
      </c>
      <c r="F71" s="32"/>
      <c r="J71" t="s">
        <v>45</v>
      </c>
      <c r="K71" s="6">
        <f t="shared" si="15"/>
        <v>8.9103424984630983</v>
      </c>
      <c r="L71" s="6">
        <f t="shared" si="15"/>
        <v>53.98299336208148</v>
      </c>
    </row>
    <row r="72" spans="2:14">
      <c r="B72" s="33"/>
      <c r="C72" s="32" t="s">
        <v>305</v>
      </c>
      <c r="D72" s="32" t="s">
        <v>306</v>
      </c>
      <c r="E72" s="32" t="s">
        <v>307</v>
      </c>
      <c r="F72" s="32" t="s">
        <v>308</v>
      </c>
    </row>
    <row r="73" spans="2:14">
      <c r="B73" s="15" t="s">
        <v>42</v>
      </c>
      <c r="C73" s="34">
        <v>427.62</v>
      </c>
      <c r="D73" s="34">
        <v>857.03</v>
      </c>
      <c r="E73" s="34">
        <v>620.4</v>
      </c>
      <c r="F73" s="34">
        <v>2153.5100000000002</v>
      </c>
    </row>
    <row r="74" spans="2:14">
      <c r="B74" t="s">
        <v>43</v>
      </c>
      <c r="C74" s="7">
        <v>2261.41</v>
      </c>
      <c r="D74" s="7">
        <v>2665.77</v>
      </c>
      <c r="E74" s="7">
        <v>3143.1</v>
      </c>
      <c r="F74" s="7">
        <v>3085.4</v>
      </c>
    </row>
    <row r="75" spans="2:14">
      <c r="B75" t="s">
        <v>44</v>
      </c>
      <c r="C75" s="7">
        <v>1307.68</v>
      </c>
      <c r="D75" s="7">
        <v>1661.41</v>
      </c>
      <c r="E75" s="7">
        <v>2225.4</v>
      </c>
      <c r="F75" s="7">
        <v>2378.27</v>
      </c>
    </row>
    <row r="76" spans="2:14">
      <c r="B76" t="s">
        <v>45</v>
      </c>
      <c r="C76" s="7">
        <v>3285.69</v>
      </c>
      <c r="D76" s="7">
        <v>3790.09</v>
      </c>
      <c r="E76" s="7">
        <v>4127.8</v>
      </c>
      <c r="F76" s="7">
        <v>6356.11</v>
      </c>
    </row>
    <row r="77" spans="2:14" ht="15.75">
      <c r="B77" s="17" t="s">
        <v>37</v>
      </c>
      <c r="C77" s="35">
        <v>7282.4</v>
      </c>
      <c r="D77" s="35">
        <v>8974.2999999999993</v>
      </c>
      <c r="E77" s="35">
        <f>SUM(E73:E76)</f>
        <v>10116.700000000001</v>
      </c>
      <c r="F77" s="35">
        <f>SUM(F73:F76)</f>
        <v>13973.29</v>
      </c>
      <c r="N77" s="29" t="s">
        <v>310</v>
      </c>
    </row>
    <row r="86" spans="2:23" ht="15.75">
      <c r="B86" s="184" t="s">
        <v>311</v>
      </c>
      <c r="C86" s="36"/>
      <c r="D86" s="36"/>
      <c r="E86" s="36" t="s">
        <v>13</v>
      </c>
      <c r="F86" s="36"/>
      <c r="G86" s="36"/>
      <c r="H86" s="36"/>
      <c r="I86" s="36"/>
      <c r="J86" s="36"/>
      <c r="K86" s="36"/>
      <c r="L86" s="44"/>
    </row>
    <row r="87" spans="2:23">
      <c r="B87" s="185"/>
      <c r="C87" s="37"/>
      <c r="D87" s="37"/>
      <c r="E87" s="37"/>
      <c r="F87" s="37"/>
      <c r="G87" s="37"/>
      <c r="H87" s="37"/>
      <c r="I87" s="37"/>
      <c r="J87" s="37"/>
      <c r="K87" s="37"/>
      <c r="L87" s="45"/>
    </row>
    <row r="88" spans="2:23">
      <c r="B88" s="38"/>
      <c r="C88" s="39" t="s">
        <v>3</v>
      </c>
      <c r="D88" s="39" t="s">
        <v>4</v>
      </c>
      <c r="E88" s="39" t="s">
        <v>5</v>
      </c>
      <c r="F88" s="39" t="s">
        <v>6</v>
      </c>
      <c r="G88" s="39" t="s">
        <v>7</v>
      </c>
      <c r="H88" s="39" t="s">
        <v>8</v>
      </c>
      <c r="I88" s="39" t="s">
        <v>9</v>
      </c>
      <c r="J88" s="39" t="s">
        <v>10</v>
      </c>
      <c r="K88" s="39" t="s">
        <v>11</v>
      </c>
      <c r="L88" s="39" t="s">
        <v>12</v>
      </c>
      <c r="V88" s="122" t="s">
        <v>11</v>
      </c>
      <c r="W88" s="122" t="s">
        <v>12</v>
      </c>
    </row>
    <row r="89" spans="2:23">
      <c r="B89" s="40" t="s">
        <v>49</v>
      </c>
      <c r="C89" s="41">
        <v>157.30000000000001</v>
      </c>
      <c r="D89" s="41">
        <v>106.4</v>
      </c>
      <c r="E89" s="41">
        <v>87.5</v>
      </c>
      <c r="F89" s="41">
        <v>93.3</v>
      </c>
      <c r="G89" s="41">
        <v>107.7</v>
      </c>
      <c r="H89" s="41">
        <v>109</v>
      </c>
      <c r="I89" s="41">
        <v>84.41</v>
      </c>
      <c r="J89" s="41">
        <v>472.28</v>
      </c>
      <c r="K89" s="41">
        <v>136.9</v>
      </c>
      <c r="L89" s="41">
        <v>484.1</v>
      </c>
      <c r="U89" t="s">
        <v>49</v>
      </c>
      <c r="V89" s="6">
        <f t="shared" ref="V89:V104" si="16">(K89/J89-1)*100</f>
        <v>-71.012958414499877</v>
      </c>
      <c r="W89" s="6">
        <f t="shared" ref="W89:W104" si="17">(L89/K89-1)*100</f>
        <v>253.61577794010225</v>
      </c>
    </row>
    <row r="90" spans="2:23">
      <c r="B90" s="40" t="s">
        <v>51</v>
      </c>
      <c r="C90" s="41">
        <v>461.6</v>
      </c>
      <c r="D90" s="41">
        <v>515.9</v>
      </c>
      <c r="E90" s="41">
        <v>621.20000000000005</v>
      </c>
      <c r="F90" s="41">
        <v>787.4</v>
      </c>
      <c r="G90" s="41">
        <v>821.1</v>
      </c>
      <c r="H90" s="41">
        <v>835</v>
      </c>
      <c r="I90" s="41">
        <v>975.76</v>
      </c>
      <c r="J90" s="41">
        <v>1216.57</v>
      </c>
      <c r="K90" s="41">
        <v>1235.9000000000001</v>
      </c>
      <c r="L90" s="41">
        <v>2088.5</v>
      </c>
      <c r="U90" t="s">
        <v>51</v>
      </c>
      <c r="V90" s="6">
        <f t="shared" si="16"/>
        <v>1.588893364130306</v>
      </c>
      <c r="W90" s="6">
        <f t="shared" si="17"/>
        <v>68.986163929120465</v>
      </c>
    </row>
    <row r="91" spans="2:23">
      <c r="B91" s="40" t="s">
        <v>312</v>
      </c>
      <c r="C91" s="41">
        <v>74.2</v>
      </c>
      <c r="D91" s="41">
        <v>131.80000000000001</v>
      </c>
      <c r="E91" s="41">
        <v>186.5</v>
      </c>
      <c r="F91" s="41">
        <v>178</v>
      </c>
      <c r="G91" s="41">
        <v>181.6</v>
      </c>
      <c r="H91" s="41">
        <v>196</v>
      </c>
      <c r="I91" s="41">
        <v>206</v>
      </c>
      <c r="J91" s="41">
        <v>226.55</v>
      </c>
      <c r="K91" s="41">
        <v>126.7</v>
      </c>
      <c r="L91" s="41">
        <v>283.39999999999998</v>
      </c>
      <c r="U91" t="s">
        <v>312</v>
      </c>
      <c r="V91" s="6">
        <f t="shared" si="16"/>
        <v>-44.074155815493263</v>
      </c>
      <c r="W91" s="6">
        <f t="shared" si="17"/>
        <v>123.67797947908441</v>
      </c>
    </row>
    <row r="92" spans="2:23">
      <c r="B92" s="40" t="s">
        <v>53</v>
      </c>
      <c r="C92" s="41">
        <v>343.6</v>
      </c>
      <c r="D92" s="41">
        <v>416.9</v>
      </c>
      <c r="E92" s="41">
        <v>465.4</v>
      </c>
      <c r="F92" s="41">
        <v>503.6</v>
      </c>
      <c r="G92" s="41">
        <v>479.2</v>
      </c>
      <c r="H92" s="41">
        <v>593</v>
      </c>
      <c r="I92" s="41">
        <v>530.30999999999995</v>
      </c>
      <c r="J92" s="41">
        <v>635.39</v>
      </c>
      <c r="K92" s="41">
        <v>784.2</v>
      </c>
      <c r="L92" s="41">
        <v>1073.4000000000001</v>
      </c>
      <c r="U92" t="s">
        <v>53</v>
      </c>
      <c r="V92" s="6">
        <f t="shared" si="16"/>
        <v>23.420261571633173</v>
      </c>
      <c r="W92" s="6">
        <f t="shared" si="17"/>
        <v>36.878347360367258</v>
      </c>
    </row>
    <row r="93" spans="2:23">
      <c r="B93" s="40" t="s">
        <v>56</v>
      </c>
      <c r="C93" s="41">
        <v>1645.4</v>
      </c>
      <c r="D93" s="41">
        <v>1868.1</v>
      </c>
      <c r="E93" s="41">
        <v>2408.3000000000002</v>
      </c>
      <c r="F93" s="41">
        <v>2311</v>
      </c>
      <c r="G93" s="41">
        <v>2507.3000000000002</v>
      </c>
      <c r="H93" s="41">
        <v>2616</v>
      </c>
      <c r="I93" s="41">
        <v>2877.65</v>
      </c>
      <c r="J93" s="41">
        <v>3470.49</v>
      </c>
      <c r="K93" s="41">
        <v>4259.1000000000004</v>
      </c>
      <c r="L93" s="41">
        <v>5997.9</v>
      </c>
      <c r="U93" t="s">
        <v>56</v>
      </c>
      <c r="V93" s="6">
        <f t="shared" si="16"/>
        <v>22.723304202000307</v>
      </c>
      <c r="W93" s="6">
        <f t="shared" si="17"/>
        <v>40.82552651968723</v>
      </c>
    </row>
    <row r="94" spans="2:23">
      <c r="B94" s="40" t="s">
        <v>57</v>
      </c>
      <c r="C94" s="41">
        <v>178.3</v>
      </c>
      <c r="D94" s="41">
        <v>230.2</v>
      </c>
      <c r="E94" s="41">
        <v>220.7</v>
      </c>
      <c r="F94" s="41">
        <v>308.60000000000002</v>
      </c>
      <c r="G94" s="41">
        <v>375.1</v>
      </c>
      <c r="H94" s="41">
        <v>559</v>
      </c>
      <c r="I94" s="41">
        <v>513.21</v>
      </c>
      <c r="J94" s="41">
        <v>519.19000000000005</v>
      </c>
      <c r="K94" s="41">
        <v>682.7</v>
      </c>
      <c r="L94" s="41">
        <v>701.4</v>
      </c>
      <c r="U94" t="s">
        <v>57</v>
      </c>
      <c r="V94" s="6">
        <f t="shared" si="16"/>
        <v>31.493287621102105</v>
      </c>
      <c r="W94" s="6">
        <f t="shared" si="17"/>
        <v>2.7391240662076877</v>
      </c>
    </row>
    <row r="95" spans="2:23">
      <c r="B95" s="40" t="s">
        <v>58</v>
      </c>
      <c r="C95" s="41">
        <v>78.900000000000006</v>
      </c>
      <c r="D95" s="41">
        <v>96.3</v>
      </c>
      <c r="E95" s="41">
        <v>160.6</v>
      </c>
      <c r="F95" s="41">
        <v>151.80000000000001</v>
      </c>
      <c r="G95" s="41">
        <v>137.6</v>
      </c>
      <c r="H95" s="41">
        <v>187</v>
      </c>
      <c r="I95" s="41">
        <v>113.79</v>
      </c>
      <c r="J95" s="41">
        <v>138.72999999999999</v>
      </c>
      <c r="K95" s="41">
        <v>224.3</v>
      </c>
      <c r="L95" s="41">
        <v>368.2</v>
      </c>
      <c r="U95" t="s">
        <v>58</v>
      </c>
      <c r="V95" s="6">
        <f t="shared" si="16"/>
        <v>61.680963021696833</v>
      </c>
      <c r="W95" s="6">
        <f t="shared" si="17"/>
        <v>64.155149353544346</v>
      </c>
    </row>
    <row r="96" spans="2:23">
      <c r="B96" s="40" t="s">
        <v>60</v>
      </c>
      <c r="C96" s="41">
        <v>207.1</v>
      </c>
      <c r="D96" s="41">
        <v>201.8</v>
      </c>
      <c r="E96" s="41">
        <v>429.7</v>
      </c>
      <c r="F96" s="41">
        <v>112.4</v>
      </c>
      <c r="G96" s="41">
        <v>278.5</v>
      </c>
      <c r="H96" s="41">
        <v>203</v>
      </c>
      <c r="I96" s="41">
        <v>257.64</v>
      </c>
      <c r="J96" s="41">
        <v>282.64</v>
      </c>
      <c r="K96" s="41">
        <v>108</v>
      </c>
      <c r="L96" s="41">
        <v>554.79999999999995</v>
      </c>
      <c r="U96" t="s">
        <v>60</v>
      </c>
      <c r="V96" s="6">
        <f t="shared" si="16"/>
        <v>-61.788848004528731</v>
      </c>
      <c r="W96" s="6">
        <f t="shared" si="17"/>
        <v>413.7037037037037</v>
      </c>
    </row>
    <row r="97" spans="2:23">
      <c r="B97" s="40" t="s">
        <v>62</v>
      </c>
      <c r="C97" s="41">
        <v>480.6</v>
      </c>
      <c r="D97" s="41">
        <v>375.8</v>
      </c>
      <c r="E97" s="41">
        <v>455.5</v>
      </c>
      <c r="F97" s="41">
        <v>490.5</v>
      </c>
      <c r="G97" s="41">
        <v>592.70000000000005</v>
      </c>
      <c r="H97" s="41">
        <v>634</v>
      </c>
      <c r="I97" s="41">
        <v>720.2</v>
      </c>
      <c r="J97" s="41">
        <v>839.15</v>
      </c>
      <c r="K97" s="41">
        <v>942.6</v>
      </c>
      <c r="L97" s="41">
        <v>1053.5999999999999</v>
      </c>
      <c r="U97" t="s">
        <v>62</v>
      </c>
      <c r="V97" s="6">
        <f t="shared" si="16"/>
        <v>12.327950902699158</v>
      </c>
      <c r="W97" s="6">
        <f t="shared" si="17"/>
        <v>11.775938892425186</v>
      </c>
    </row>
    <row r="98" spans="2:23">
      <c r="B98" s="40" t="s">
        <v>52</v>
      </c>
      <c r="C98" s="41">
        <v>14.5</v>
      </c>
      <c r="D98" s="41">
        <v>21</v>
      </c>
      <c r="E98" s="41">
        <v>23.6</v>
      </c>
      <c r="F98" s="41">
        <v>40.6</v>
      </c>
      <c r="G98" s="41">
        <v>33.5</v>
      </c>
      <c r="H98" s="41">
        <v>46</v>
      </c>
      <c r="I98" s="41">
        <v>57.3</v>
      </c>
      <c r="J98" s="41">
        <v>72.05</v>
      </c>
      <c r="K98" s="41">
        <v>108.3</v>
      </c>
      <c r="L98" s="41">
        <v>120.4</v>
      </c>
      <c r="U98" t="s">
        <v>52</v>
      </c>
      <c r="V98" s="6">
        <f t="shared" si="16"/>
        <v>50.312283136710612</v>
      </c>
      <c r="W98" s="6">
        <f t="shared" si="17"/>
        <v>11.172668513388739</v>
      </c>
    </row>
    <row r="99" spans="2:23">
      <c r="B99" s="40" t="s">
        <v>63</v>
      </c>
      <c r="C99" s="41">
        <v>43.4</v>
      </c>
      <c r="D99" s="41">
        <v>53.6</v>
      </c>
      <c r="E99" s="41">
        <v>47.2</v>
      </c>
      <c r="F99" s="41">
        <v>102.3</v>
      </c>
      <c r="G99" s="41">
        <v>51.7</v>
      </c>
      <c r="H99" s="41">
        <v>136</v>
      </c>
      <c r="I99" s="41">
        <v>133.85</v>
      </c>
      <c r="J99" s="41">
        <v>170.99</v>
      </c>
      <c r="K99" s="41">
        <v>177.7</v>
      </c>
      <c r="L99" s="41">
        <v>278.10000000000002</v>
      </c>
      <c r="U99" t="s">
        <v>63</v>
      </c>
      <c r="V99" s="6">
        <f t="shared" si="16"/>
        <v>3.9242060939236101</v>
      </c>
      <c r="W99" s="6">
        <f t="shared" si="17"/>
        <v>56.499718626899288</v>
      </c>
    </row>
    <row r="100" spans="2:23">
      <c r="B100" s="40" t="s">
        <v>61</v>
      </c>
      <c r="C100" s="41">
        <v>40.700000000000003</v>
      </c>
      <c r="D100" s="41">
        <v>52.1</v>
      </c>
      <c r="E100" s="41">
        <v>71.2</v>
      </c>
      <c r="F100" s="41">
        <v>96.9</v>
      </c>
      <c r="G100" s="41">
        <v>73.7</v>
      </c>
      <c r="H100" s="41">
        <v>145</v>
      </c>
      <c r="I100" s="41">
        <v>123.37</v>
      </c>
      <c r="J100" s="41">
        <v>184.25</v>
      </c>
      <c r="K100" s="41">
        <v>220.2</v>
      </c>
      <c r="L100" s="41">
        <v>446</v>
      </c>
      <c r="U100" t="s">
        <v>61</v>
      </c>
      <c r="V100" s="6">
        <f t="shared" si="16"/>
        <v>19.51153324287651</v>
      </c>
      <c r="W100" s="6">
        <f t="shared" si="17"/>
        <v>102.54314259763851</v>
      </c>
    </row>
    <row r="101" spans="2:23">
      <c r="B101" s="40" t="s">
        <v>23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96</v>
      </c>
      <c r="I101" s="41">
        <v>68.23</v>
      </c>
      <c r="J101" s="41">
        <v>174</v>
      </c>
      <c r="K101" s="41">
        <v>198.3</v>
      </c>
      <c r="L101" s="41">
        <v>160.19999999999999</v>
      </c>
      <c r="U101" t="s">
        <v>23</v>
      </c>
      <c r="V101" s="6">
        <f t="shared" si="16"/>
        <v>13.96551724137931</v>
      </c>
      <c r="W101" s="6">
        <f t="shared" si="17"/>
        <v>-19.213313161875956</v>
      </c>
    </row>
    <row r="102" spans="2:23">
      <c r="B102" s="40" t="s">
        <v>59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122</v>
      </c>
      <c r="I102" s="41">
        <v>131.55000000000001</v>
      </c>
      <c r="J102" s="41">
        <v>148.33000000000001</v>
      </c>
      <c r="K102" s="41">
        <v>183.8</v>
      </c>
      <c r="L102" s="41">
        <v>88.5</v>
      </c>
      <c r="U102" t="s">
        <v>59</v>
      </c>
      <c r="V102" s="6">
        <f t="shared" si="16"/>
        <v>23.912896919031891</v>
      </c>
      <c r="W102" s="6">
        <f t="shared" si="17"/>
        <v>-51.849836779107726</v>
      </c>
    </row>
    <row r="103" spans="2:23">
      <c r="B103" s="40" t="s">
        <v>55</v>
      </c>
      <c r="C103" s="41">
        <v>25.7</v>
      </c>
      <c r="D103" s="41">
        <v>19.2</v>
      </c>
      <c r="E103" s="41">
        <v>34.9</v>
      </c>
      <c r="F103" s="41">
        <v>44.3</v>
      </c>
      <c r="G103" s="41">
        <v>39.5</v>
      </c>
      <c r="H103" s="41">
        <v>31</v>
      </c>
      <c r="I103" s="41">
        <v>18.510000000000002</v>
      </c>
      <c r="J103" s="41">
        <v>22.34</v>
      </c>
      <c r="K103" s="41">
        <v>24.8</v>
      </c>
      <c r="L103" s="41">
        <v>157.80000000000001</v>
      </c>
      <c r="U103" t="s">
        <v>55</v>
      </c>
      <c r="V103" s="6">
        <f t="shared" si="16"/>
        <v>11.011638316920337</v>
      </c>
      <c r="W103" s="6">
        <f t="shared" si="17"/>
        <v>536.29032258064524</v>
      </c>
    </row>
    <row r="104" spans="2:23">
      <c r="B104" s="40" t="s">
        <v>64</v>
      </c>
      <c r="C104" s="41">
        <v>78.3</v>
      </c>
      <c r="D104" s="41">
        <v>8.6</v>
      </c>
      <c r="E104" s="41">
        <v>126.3</v>
      </c>
      <c r="F104" s="41">
        <v>88.5</v>
      </c>
      <c r="G104" s="41">
        <v>211.8</v>
      </c>
      <c r="H104" s="41">
        <v>299</v>
      </c>
      <c r="I104" s="41">
        <v>470.62</v>
      </c>
      <c r="J104" s="41">
        <v>401.33</v>
      </c>
      <c r="K104" s="41">
        <v>703.4</v>
      </c>
      <c r="L104" s="41">
        <v>117.1</v>
      </c>
      <c r="U104" t="s">
        <v>64</v>
      </c>
      <c r="V104" s="6">
        <f t="shared" si="16"/>
        <v>75.267236438840854</v>
      </c>
      <c r="W104" s="6">
        <f t="shared" si="17"/>
        <v>-83.352288882570363</v>
      </c>
    </row>
    <row r="105" spans="2:23">
      <c r="B105" s="42" t="s">
        <v>37</v>
      </c>
      <c r="C105" s="41">
        <v>3829.5</v>
      </c>
      <c r="D105" s="41">
        <v>4097.7</v>
      </c>
      <c r="E105" s="41">
        <v>5334.5</v>
      </c>
      <c r="F105" s="41">
        <v>5309.2</v>
      </c>
      <c r="G105" s="41">
        <v>5891.1</v>
      </c>
      <c r="H105" s="41">
        <v>6808</v>
      </c>
      <c r="I105" s="41">
        <v>7282.4</v>
      </c>
      <c r="J105" s="41">
        <f>SUM(J89:J104)</f>
        <v>8974.2799999999988</v>
      </c>
      <c r="K105" s="41">
        <f>SUM(K89:K104)</f>
        <v>10116.9</v>
      </c>
      <c r="L105" s="41">
        <v>13973.4</v>
      </c>
    </row>
    <row r="107" spans="2:23" s="22" customFormat="1">
      <c r="C107" s="163">
        <f t="shared" ref="C107:L107" si="18">C118-C105</f>
        <v>0.1000000000003638</v>
      </c>
      <c r="D107" s="163">
        <f t="shared" si="18"/>
        <v>0</v>
      </c>
      <c r="E107" s="163">
        <f t="shared" si="18"/>
        <v>4.0999999999994543</v>
      </c>
      <c r="F107" s="163">
        <f t="shared" si="18"/>
        <v>0</v>
      </c>
      <c r="G107" s="163">
        <f t="shared" si="18"/>
        <v>-0.1000000000003638</v>
      </c>
      <c r="H107" s="163">
        <f t="shared" si="18"/>
        <v>-1</v>
      </c>
      <c r="I107" s="163">
        <f t="shared" si="18"/>
        <v>0</v>
      </c>
      <c r="J107" s="163">
        <f t="shared" si="18"/>
        <v>0</v>
      </c>
      <c r="K107" s="163">
        <f t="shared" si="18"/>
        <v>0</v>
      </c>
      <c r="L107" s="163">
        <f t="shared" si="18"/>
        <v>0</v>
      </c>
    </row>
    <row r="108" spans="2:23" s="22" customFormat="1"/>
    <row r="109" spans="2:23" s="22" customFormat="1"/>
    <row r="110" spans="2:23" s="22" customFormat="1" ht="15.5" thickBot="1"/>
    <row r="111" spans="2:23" s="22" customFormat="1" ht="15.75">
      <c r="B111" s="186" t="s">
        <v>311</v>
      </c>
      <c r="C111" s="164"/>
      <c r="D111" s="164"/>
      <c r="E111" s="164" t="s">
        <v>13</v>
      </c>
      <c r="F111" s="164"/>
      <c r="G111" s="164"/>
      <c r="H111" s="164"/>
      <c r="I111" s="164"/>
      <c r="J111" s="164"/>
      <c r="K111" s="164"/>
      <c r="L111" s="165"/>
      <c r="U111" s="175"/>
      <c r="V111" s="176" t="s">
        <v>11</v>
      </c>
      <c r="W111" s="176" t="s">
        <v>12</v>
      </c>
    </row>
    <row r="112" spans="2:23" s="22" customFormat="1" ht="15.5" thickBot="1">
      <c r="B112" s="187"/>
      <c r="C112" s="166"/>
      <c r="D112" s="166"/>
      <c r="E112" s="166"/>
      <c r="F112" s="166"/>
      <c r="G112" s="166"/>
      <c r="H112" s="166"/>
      <c r="I112" s="166"/>
      <c r="J112" s="166"/>
      <c r="K112" s="166"/>
      <c r="L112" s="167"/>
      <c r="U112" s="175" t="str">
        <f>B114</f>
        <v>Mining and quarrying</v>
      </c>
      <c r="V112" s="177">
        <f t="shared" ref="V112:W115" si="19">(K114/J114-1)*100</f>
        <v>-71.012958414499877</v>
      </c>
      <c r="W112" s="177">
        <f t="shared" si="19"/>
        <v>253.61577794010225</v>
      </c>
    </row>
    <row r="113" spans="2:23" s="22" customFormat="1" ht="15.5" thickBot="1">
      <c r="B113" s="168"/>
      <c r="C113" s="169" t="s">
        <v>3</v>
      </c>
      <c r="D113" s="169" t="s">
        <v>4</v>
      </c>
      <c r="E113" s="169" t="s">
        <v>5</v>
      </c>
      <c r="F113" s="169" t="s">
        <v>6</v>
      </c>
      <c r="G113" s="169" t="s">
        <v>7</v>
      </c>
      <c r="H113" s="169" t="s">
        <v>8</v>
      </c>
      <c r="I113" s="169" t="s">
        <v>9</v>
      </c>
      <c r="J113" s="169" t="s">
        <v>10</v>
      </c>
      <c r="K113" s="169" t="s">
        <v>11</v>
      </c>
      <c r="L113" s="169" t="s">
        <v>12</v>
      </c>
      <c r="U113" s="175" t="str">
        <f t="shared" ref="U113:U115" si="20">B115</f>
        <v>Manufacturing</v>
      </c>
      <c r="V113" s="177">
        <f t="shared" si="19"/>
        <v>1.588893364130306</v>
      </c>
      <c r="W113" s="177">
        <f t="shared" si="19"/>
        <v>68.986163929120465</v>
      </c>
    </row>
    <row r="114" spans="2:23" s="22" customFormat="1" ht="15.5" thickBot="1">
      <c r="B114" s="170" t="s">
        <v>49</v>
      </c>
      <c r="C114" s="171">
        <v>157.30000000000001</v>
      </c>
      <c r="D114" s="171">
        <v>106.4</v>
      </c>
      <c r="E114" s="171">
        <v>87.5</v>
      </c>
      <c r="F114" s="171">
        <v>93.3</v>
      </c>
      <c r="G114" s="171">
        <v>107.7</v>
      </c>
      <c r="H114" s="171">
        <v>109</v>
      </c>
      <c r="I114" s="171">
        <v>84.41</v>
      </c>
      <c r="J114" s="171">
        <v>472.28</v>
      </c>
      <c r="K114" s="171">
        <v>136.9</v>
      </c>
      <c r="L114" s="171">
        <v>484.1</v>
      </c>
      <c r="U114" s="175" t="str">
        <f t="shared" si="20"/>
        <v>Utilities</v>
      </c>
      <c r="V114" s="177">
        <f t="shared" si="19"/>
        <v>-44.074155815493263</v>
      </c>
      <c r="W114" s="177">
        <f t="shared" si="19"/>
        <v>123.67797947908441</v>
      </c>
    </row>
    <row r="115" spans="2:23" s="22" customFormat="1" ht="15.5" thickBot="1">
      <c r="B115" s="170" t="s">
        <v>51</v>
      </c>
      <c r="C115" s="171">
        <v>461.6</v>
      </c>
      <c r="D115" s="171">
        <v>515.9</v>
      </c>
      <c r="E115" s="171">
        <v>621.20000000000005</v>
      </c>
      <c r="F115" s="171">
        <v>787.4</v>
      </c>
      <c r="G115" s="171">
        <v>821.1</v>
      </c>
      <c r="H115" s="171">
        <v>835</v>
      </c>
      <c r="I115" s="171">
        <v>975.76</v>
      </c>
      <c r="J115" s="171">
        <v>1216.57</v>
      </c>
      <c r="K115" s="171">
        <v>1235.9000000000001</v>
      </c>
      <c r="L115" s="171">
        <v>2088.5</v>
      </c>
      <c r="U115" s="175" t="str">
        <f t="shared" si="20"/>
        <v>Services</v>
      </c>
      <c r="V115" s="177">
        <f t="shared" si="19"/>
        <v>22.078856702479733</v>
      </c>
      <c r="W115" s="177">
        <f t="shared" si="19"/>
        <v>29.011070624550328</v>
      </c>
    </row>
    <row r="116" spans="2:23" s="22" customFormat="1" ht="15.5" thickBot="1">
      <c r="B116" s="170" t="s">
        <v>312</v>
      </c>
      <c r="C116" s="171">
        <v>74.2</v>
      </c>
      <c r="D116" s="171">
        <v>131.80000000000001</v>
      </c>
      <c r="E116" s="171">
        <v>186.5</v>
      </c>
      <c r="F116" s="171">
        <v>178</v>
      </c>
      <c r="G116" s="171">
        <v>181.6</v>
      </c>
      <c r="H116" s="171">
        <v>196</v>
      </c>
      <c r="I116" s="171">
        <v>206</v>
      </c>
      <c r="J116" s="171">
        <v>226.55</v>
      </c>
      <c r="K116" s="171">
        <v>126.7</v>
      </c>
      <c r="L116" s="171">
        <v>283.39999999999998</v>
      </c>
      <c r="V116" s="161"/>
      <c r="W116" s="161"/>
    </row>
    <row r="117" spans="2:23" s="22" customFormat="1" ht="15.5" thickBot="1">
      <c r="B117" s="172" t="s">
        <v>110</v>
      </c>
      <c r="C117" s="171">
        <f t="shared" ref="C117:L117" si="21">SUM(C89:C104)-SUM(C89:C91)</f>
        <v>3136.5</v>
      </c>
      <c r="D117" s="171">
        <f t="shared" si="21"/>
        <v>3343.6</v>
      </c>
      <c r="E117" s="171">
        <f t="shared" si="21"/>
        <v>4443.3999999999996</v>
      </c>
      <c r="F117" s="171">
        <f t="shared" si="21"/>
        <v>4250.5</v>
      </c>
      <c r="G117" s="171">
        <f t="shared" si="21"/>
        <v>4780.6000000000004</v>
      </c>
      <c r="H117" s="171">
        <f t="shared" si="21"/>
        <v>5667</v>
      </c>
      <c r="I117" s="171">
        <f t="shared" si="21"/>
        <v>6016.2300000000005</v>
      </c>
      <c r="J117" s="171">
        <f t="shared" si="21"/>
        <v>7058.8799999999992</v>
      </c>
      <c r="K117" s="171">
        <f t="shared" si="21"/>
        <v>8617.4</v>
      </c>
      <c r="L117" s="171">
        <f t="shared" si="21"/>
        <v>11117.4</v>
      </c>
      <c r="V117" s="161"/>
      <c r="W117" s="161"/>
    </row>
    <row r="118" spans="2:23" s="22" customFormat="1" ht="15.5" thickBot="1">
      <c r="B118" s="173" t="s">
        <v>37</v>
      </c>
      <c r="C118" s="174">
        <f>SUM(C114:C117)</f>
        <v>3829.6000000000004</v>
      </c>
      <c r="D118" s="174">
        <f t="shared" ref="D118:L118" si="22">SUM(D114:D117)</f>
        <v>4097.7</v>
      </c>
      <c r="E118" s="174">
        <f t="shared" si="22"/>
        <v>5338.5999999999995</v>
      </c>
      <c r="F118" s="174">
        <f t="shared" si="22"/>
        <v>5309.2</v>
      </c>
      <c r="G118" s="174">
        <f t="shared" si="22"/>
        <v>5891</v>
      </c>
      <c r="H118" s="174">
        <f t="shared" si="22"/>
        <v>6807</v>
      </c>
      <c r="I118" s="174">
        <f t="shared" si="22"/>
        <v>7282.4000000000005</v>
      </c>
      <c r="J118" s="174">
        <f t="shared" si="22"/>
        <v>8974.2799999999988</v>
      </c>
      <c r="K118" s="174">
        <f t="shared" si="22"/>
        <v>10116.9</v>
      </c>
      <c r="L118" s="174">
        <f t="shared" si="22"/>
        <v>13973.4</v>
      </c>
      <c r="V118" s="161"/>
      <c r="W118" s="161"/>
    </row>
    <row r="119" spans="2:23" s="22" customFormat="1">
      <c r="B119" s="159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V119" s="161"/>
      <c r="W119" s="161"/>
    </row>
    <row r="120" spans="2:23" s="22" customFormat="1">
      <c r="B120" s="159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V120" s="161"/>
      <c r="W120" s="161"/>
    </row>
    <row r="121" spans="2:23" s="22" customFormat="1">
      <c r="B121" s="159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V121" s="161"/>
      <c r="W121" s="161"/>
    </row>
    <row r="122" spans="2:23" s="22" customFormat="1">
      <c r="B122" s="159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V122" s="161"/>
      <c r="W122" s="161"/>
    </row>
    <row r="123" spans="2:23" s="22" customFormat="1">
      <c r="B123" s="159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V123" s="161"/>
      <c r="W123" s="161"/>
    </row>
    <row r="124" spans="2:23" s="22" customFormat="1">
      <c r="B124" s="159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V124" s="161"/>
      <c r="W124" s="161"/>
    </row>
    <row r="125" spans="2:23" s="22" customFormat="1">
      <c r="B125" s="159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V125" s="161"/>
      <c r="W125" s="161"/>
    </row>
    <row r="126" spans="2:23" s="22" customFormat="1">
      <c r="B126" s="159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V126" s="161"/>
      <c r="W126" s="161"/>
    </row>
    <row r="127" spans="2:23" s="22" customFormat="1">
      <c r="B127" s="159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V127" s="161"/>
      <c r="W127" s="161"/>
    </row>
    <row r="128" spans="2:23" s="22" customFormat="1">
      <c r="B128" s="162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</row>
    <row r="129" spans="2:6" s="22" customFormat="1"/>
    <row r="130" spans="2:6" ht="29.5">
      <c r="B130" s="33"/>
      <c r="C130" s="43" t="s">
        <v>308</v>
      </c>
      <c r="D130" s="43" t="s">
        <v>313</v>
      </c>
      <c r="E130" s="43" t="s">
        <v>314</v>
      </c>
      <c r="F130" s="33" t="s">
        <v>31</v>
      </c>
    </row>
    <row r="131" spans="2:6">
      <c r="B131" t="s">
        <v>49</v>
      </c>
      <c r="C131" s="7">
        <v>484.1</v>
      </c>
      <c r="D131" s="7">
        <v>436.2</v>
      </c>
      <c r="E131" s="7">
        <v>686.7</v>
      </c>
      <c r="F131" s="7">
        <v>126</v>
      </c>
    </row>
    <row r="132" spans="2:6">
      <c r="B132" t="s">
        <v>51</v>
      </c>
      <c r="C132" s="7">
        <v>2088.5</v>
      </c>
      <c r="D132" s="7">
        <v>1636.3</v>
      </c>
      <c r="E132" s="7">
        <v>1929.5</v>
      </c>
      <c r="F132" s="7">
        <v>1742</v>
      </c>
    </row>
    <row r="133" spans="2:6">
      <c r="B133" t="s">
        <v>50</v>
      </c>
      <c r="C133" s="7">
        <v>250.5</v>
      </c>
      <c r="D133" s="7">
        <v>237.4</v>
      </c>
      <c r="E133" s="7">
        <v>386.2</v>
      </c>
      <c r="F133" s="7">
        <v>19</v>
      </c>
    </row>
    <row r="134" spans="2:6">
      <c r="B134" t="s">
        <v>54</v>
      </c>
      <c r="C134" s="7">
        <v>32.9</v>
      </c>
      <c r="D134" s="7">
        <v>21.5</v>
      </c>
      <c r="E134" s="7">
        <v>34</v>
      </c>
      <c r="F134" s="7">
        <v>479</v>
      </c>
    </row>
    <row r="135" spans="2:6">
      <c r="B135" t="s">
        <v>53</v>
      </c>
      <c r="C135" s="7">
        <v>1073.4000000000001</v>
      </c>
      <c r="D135" s="7">
        <v>942.4</v>
      </c>
      <c r="E135" s="7">
        <v>1117.5</v>
      </c>
      <c r="F135" s="7">
        <v>120</v>
      </c>
    </row>
    <row r="136" spans="2:6">
      <c r="B136" t="s">
        <v>56</v>
      </c>
      <c r="C136" s="7">
        <v>5997.9</v>
      </c>
      <c r="D136" s="7">
        <v>5653.5</v>
      </c>
      <c r="E136" s="7">
        <v>6285.2</v>
      </c>
      <c r="F136" s="7">
        <v>14665</v>
      </c>
    </row>
    <row r="137" spans="2:6">
      <c r="B137" t="s">
        <v>57</v>
      </c>
      <c r="C137" s="7">
        <v>701.4</v>
      </c>
      <c r="D137" s="7">
        <v>110.2</v>
      </c>
      <c r="E137" s="7">
        <v>448.5</v>
      </c>
      <c r="F137" s="7">
        <v>318</v>
      </c>
    </row>
    <row r="138" spans="2:6">
      <c r="B138" t="s">
        <v>58</v>
      </c>
      <c r="C138" s="7">
        <v>368.2</v>
      </c>
      <c r="D138" s="7">
        <v>215.7</v>
      </c>
      <c r="E138" s="7">
        <v>362.3</v>
      </c>
      <c r="F138" s="7">
        <v>4487</v>
      </c>
    </row>
    <row r="139" spans="2:6">
      <c r="B139" t="s">
        <v>60</v>
      </c>
      <c r="C139" s="7">
        <v>554.79999999999995</v>
      </c>
      <c r="D139" s="7">
        <v>224.7</v>
      </c>
      <c r="E139" s="7">
        <v>856.1</v>
      </c>
      <c r="F139" s="7">
        <v>382</v>
      </c>
    </row>
    <row r="140" spans="2:6">
      <c r="B140" t="s">
        <v>62</v>
      </c>
      <c r="C140" s="7">
        <v>1053.5999999999999</v>
      </c>
      <c r="D140" s="7">
        <v>756.3</v>
      </c>
      <c r="E140" s="7">
        <v>760.8</v>
      </c>
      <c r="F140" s="7">
        <v>777</v>
      </c>
    </row>
    <row r="141" spans="2:6">
      <c r="B141" t="s">
        <v>52</v>
      </c>
      <c r="C141" s="7">
        <v>120.4</v>
      </c>
      <c r="D141" s="7">
        <v>41.4</v>
      </c>
      <c r="E141" s="7">
        <v>112.7</v>
      </c>
      <c r="F141" s="7">
        <v>74</v>
      </c>
    </row>
    <row r="142" spans="2:6">
      <c r="B142" t="s">
        <v>63</v>
      </c>
      <c r="C142" s="7">
        <v>278.10000000000002</v>
      </c>
      <c r="D142" s="7">
        <v>92.3</v>
      </c>
      <c r="E142" s="7">
        <v>1014.4</v>
      </c>
      <c r="F142" s="7">
        <v>521</v>
      </c>
    </row>
    <row r="143" spans="2:6">
      <c r="B143" t="s">
        <v>61</v>
      </c>
      <c r="C143" s="7">
        <v>446</v>
      </c>
      <c r="D143" s="7">
        <v>169.7</v>
      </c>
      <c r="E143" s="7">
        <v>395</v>
      </c>
      <c r="F143" s="7">
        <v>437</v>
      </c>
    </row>
    <row r="144" spans="2:6">
      <c r="B144" t="s">
        <v>23</v>
      </c>
      <c r="C144" s="7">
        <v>160.19999999999999</v>
      </c>
      <c r="D144" s="7">
        <v>19.2</v>
      </c>
      <c r="E144" s="7">
        <v>130.69999999999999</v>
      </c>
      <c r="F144" s="7">
        <v>4402</v>
      </c>
    </row>
    <row r="145" spans="2:25">
      <c r="B145" t="s">
        <v>59</v>
      </c>
      <c r="C145" s="7">
        <v>88.5</v>
      </c>
      <c r="D145" s="7">
        <v>253.3</v>
      </c>
      <c r="E145" s="7">
        <v>293.8</v>
      </c>
      <c r="F145" s="7">
        <v>1020</v>
      </c>
    </row>
    <row r="146" spans="2:25">
      <c r="B146" t="s">
        <v>55</v>
      </c>
      <c r="C146" s="7">
        <v>157.80000000000001</v>
      </c>
      <c r="D146" s="7">
        <v>139</v>
      </c>
      <c r="E146" s="7">
        <v>169.4</v>
      </c>
      <c r="F146" s="7">
        <v>75</v>
      </c>
    </row>
    <row r="147" spans="2:25">
      <c r="B147" s="3" t="s">
        <v>64</v>
      </c>
      <c r="C147" s="8">
        <v>117.1</v>
      </c>
      <c r="D147" s="8">
        <v>104.8</v>
      </c>
      <c r="E147" s="8">
        <v>126.6</v>
      </c>
      <c r="F147" s="8">
        <v>1750</v>
      </c>
    </row>
    <row r="148" spans="2:25">
      <c r="B148" t="s">
        <v>37</v>
      </c>
      <c r="C148">
        <v>13973.3</v>
      </c>
      <c r="D148">
        <v>11054</v>
      </c>
      <c r="E148">
        <v>15109.5</v>
      </c>
      <c r="F148">
        <v>31394</v>
      </c>
    </row>
    <row r="149" spans="2:25">
      <c r="O149" s="50"/>
    </row>
    <row r="150" spans="2:25" ht="15.75">
      <c r="B150" s="29" t="s">
        <v>315</v>
      </c>
    </row>
    <row r="151" spans="2:25" ht="15.5" thickBot="1">
      <c r="D151" s="127"/>
      <c r="E151" s="127"/>
      <c r="S151">
        <v>2023</v>
      </c>
    </row>
    <row r="152" spans="2:25" ht="15.5" thickBot="1">
      <c r="B152" s="130"/>
      <c r="C152" s="130"/>
      <c r="D152" s="129" t="s">
        <v>21</v>
      </c>
      <c r="E152" s="129" t="s">
        <v>22</v>
      </c>
      <c r="F152" s="129" t="s">
        <v>23</v>
      </c>
      <c r="G152" s="129" t="s">
        <v>24</v>
      </c>
      <c r="H152" s="129" t="s">
        <v>25</v>
      </c>
      <c r="N152" s="125"/>
      <c r="O152" s="125"/>
      <c r="P152" s="125"/>
      <c r="S152" s="46"/>
      <c r="T152" s="56" t="s">
        <v>316</v>
      </c>
      <c r="U152" s="56" t="s">
        <v>317</v>
      </c>
      <c r="V152" s="56" t="s">
        <v>318</v>
      </c>
      <c r="W152" s="56" t="s">
        <v>319</v>
      </c>
      <c r="X152" s="56" t="s">
        <v>320</v>
      </c>
      <c r="Y152" s="56" t="s">
        <v>321</v>
      </c>
    </row>
    <row r="153" spans="2:25" ht="15.5" thickBot="1">
      <c r="B153" s="131">
        <v>2023</v>
      </c>
      <c r="C153" s="132" t="s">
        <v>316</v>
      </c>
      <c r="D153" s="133">
        <v>4001.8</v>
      </c>
      <c r="E153" s="133">
        <v>448.3</v>
      </c>
      <c r="F153" s="133">
        <v>237.8</v>
      </c>
      <c r="G153" s="133">
        <v>64.5</v>
      </c>
      <c r="H153" s="133">
        <v>6213.6</v>
      </c>
      <c r="N153" s="126"/>
      <c r="O153" s="126"/>
      <c r="P153" s="126"/>
      <c r="R153" s="47" t="s">
        <v>21</v>
      </c>
      <c r="S153" s="47">
        <v>1</v>
      </c>
      <c r="T153" s="57">
        <v>4001.8</v>
      </c>
      <c r="U153" s="58">
        <v>2366.6999999999998</v>
      </c>
      <c r="V153" s="57">
        <v>6368.5</v>
      </c>
      <c r="W153" s="59">
        <v>241.7</v>
      </c>
      <c r="X153" s="59">
        <v>6133.7</v>
      </c>
      <c r="Y153" s="59">
        <v>6375.3</v>
      </c>
    </row>
    <row r="154" spans="2:25" ht="15.5" thickBot="1">
      <c r="B154" s="131">
        <v>2023</v>
      </c>
      <c r="C154" s="132" t="s">
        <v>317</v>
      </c>
      <c r="D154" s="133">
        <v>2366.6999999999998</v>
      </c>
      <c r="E154" s="133">
        <v>6615.7</v>
      </c>
      <c r="F154" s="133">
        <v>14.6</v>
      </c>
      <c r="G154" s="133">
        <v>20.5</v>
      </c>
      <c r="H154" s="133">
        <v>9990.9</v>
      </c>
      <c r="R154" s="48" t="s">
        <v>22</v>
      </c>
      <c r="S154" s="48">
        <v>2</v>
      </c>
      <c r="T154" s="57">
        <v>448.3</v>
      </c>
      <c r="U154" s="58">
        <v>6615.7</v>
      </c>
      <c r="V154" s="57">
        <v>7064</v>
      </c>
      <c r="W154" s="59">
        <v>1718</v>
      </c>
      <c r="X154" s="59">
        <v>5346</v>
      </c>
      <c r="Y154" s="59">
        <v>7064</v>
      </c>
    </row>
    <row r="155" spans="2:25" ht="15.5" thickBot="1">
      <c r="C155" s="125"/>
      <c r="D155" s="128"/>
      <c r="E155" s="126"/>
      <c r="R155" s="48" t="s">
        <v>23</v>
      </c>
      <c r="S155" s="48">
        <v>3</v>
      </c>
      <c r="T155" s="57">
        <v>237.8</v>
      </c>
      <c r="U155" s="58">
        <v>14.6</v>
      </c>
      <c r="V155" s="57">
        <v>252.4</v>
      </c>
      <c r="W155" s="59">
        <v>107.7</v>
      </c>
      <c r="X155" s="59">
        <v>45.8</v>
      </c>
      <c r="Y155" s="59">
        <v>153.5</v>
      </c>
    </row>
    <row r="156" spans="2:25" ht="15.5" thickBot="1">
      <c r="C156" s="125"/>
      <c r="D156" s="128"/>
      <c r="E156" s="126"/>
      <c r="R156" s="48" t="s">
        <v>24</v>
      </c>
      <c r="S156" s="48">
        <v>4</v>
      </c>
      <c r="T156" s="57">
        <v>64.5</v>
      </c>
      <c r="U156" s="58">
        <v>20.5</v>
      </c>
      <c r="V156" s="57">
        <v>85</v>
      </c>
      <c r="W156" s="59">
        <v>20</v>
      </c>
      <c r="X156" s="59">
        <v>33</v>
      </c>
      <c r="Y156" s="59">
        <v>53</v>
      </c>
    </row>
    <row r="157" spans="2:25" ht="15.5" thickBot="1">
      <c r="B157" s="127"/>
      <c r="C157" s="125"/>
      <c r="D157" s="126"/>
      <c r="R157" s="48" t="s">
        <v>25</v>
      </c>
      <c r="S157" s="48">
        <v>5</v>
      </c>
      <c r="T157" s="57">
        <v>6213.6</v>
      </c>
      <c r="U157" s="58">
        <v>9990.9</v>
      </c>
      <c r="V157" s="57">
        <v>16204.5</v>
      </c>
      <c r="W157" s="59">
        <v>3883.1</v>
      </c>
      <c r="X157" s="59">
        <v>12293.6</v>
      </c>
      <c r="Y157" s="59">
        <v>16176.7</v>
      </c>
    </row>
    <row r="158" spans="2:25" ht="15.5" thickBot="1">
      <c r="C158" s="125"/>
      <c r="D158" s="126"/>
      <c r="S158" s="49" t="s">
        <v>37</v>
      </c>
      <c r="T158" s="55">
        <f t="shared" ref="T158:Y158" si="23">SUM(T153:T157)</f>
        <v>10966</v>
      </c>
      <c r="U158" s="55">
        <f t="shared" si="23"/>
        <v>19008.400000000001</v>
      </c>
      <c r="V158" s="55">
        <f t="shared" si="23"/>
        <v>29974.400000000001</v>
      </c>
      <c r="W158" s="55">
        <f t="shared" si="23"/>
        <v>5970.5</v>
      </c>
      <c r="X158" s="55">
        <f t="shared" si="23"/>
        <v>23852.1</v>
      </c>
      <c r="Y158" s="55">
        <f t="shared" si="23"/>
        <v>29822.5</v>
      </c>
    </row>
    <row r="159" spans="2:25">
      <c r="C159" s="125"/>
      <c r="D159" s="126"/>
    </row>
    <row r="160" spans="2:25">
      <c r="C160" s="125"/>
      <c r="D160" s="126"/>
    </row>
    <row r="161" spans="2:22">
      <c r="C161" s="125"/>
      <c r="D161" s="126"/>
      <c r="R161" s="125"/>
      <c r="S161" s="125"/>
      <c r="T161" s="125"/>
      <c r="U161" s="125"/>
      <c r="V161" s="125"/>
    </row>
    <row r="162" spans="2:22" ht="15.75">
      <c r="B162" s="29" t="s">
        <v>322</v>
      </c>
      <c r="Q162" s="127"/>
      <c r="R162" s="128"/>
      <c r="S162" s="128"/>
      <c r="T162" s="128"/>
      <c r="U162" s="128"/>
      <c r="V162" s="128"/>
    </row>
    <row r="163" spans="2:22" ht="15.5" thickBot="1">
      <c r="Q163" s="127"/>
      <c r="R163" s="126"/>
      <c r="S163" s="126"/>
      <c r="T163" s="126"/>
      <c r="U163" s="126"/>
      <c r="V163" s="126"/>
    </row>
    <row r="164" spans="2:22" ht="15.5" thickBot="1">
      <c r="B164" s="51" t="s">
        <v>311</v>
      </c>
      <c r="C164" s="52" t="s">
        <v>316</v>
      </c>
      <c r="D164" s="52" t="s">
        <v>317</v>
      </c>
      <c r="E164" s="52" t="s">
        <v>323</v>
      </c>
    </row>
    <row r="165" spans="2:22" ht="15.5" thickBot="1">
      <c r="B165" s="53" t="s">
        <v>42</v>
      </c>
      <c r="C165" s="134">
        <v>131.30000000000001</v>
      </c>
      <c r="D165" s="134">
        <v>2914.8</v>
      </c>
      <c r="E165" s="134">
        <v>3046.1</v>
      </c>
    </row>
    <row r="166" spans="2:22" ht="15.5" thickBot="1">
      <c r="B166" s="53" t="s">
        <v>43</v>
      </c>
      <c r="C166" s="134">
        <v>3241.8</v>
      </c>
      <c r="D166" s="134">
        <v>6031</v>
      </c>
      <c r="E166" s="134">
        <v>9272.7999999999993</v>
      </c>
    </row>
    <row r="167" spans="2:22" ht="15.5" thickBot="1">
      <c r="B167" s="53" t="s">
        <v>44</v>
      </c>
      <c r="C167" s="134">
        <v>1770.6</v>
      </c>
      <c r="D167" s="134">
        <v>1540.9</v>
      </c>
      <c r="E167" s="134">
        <v>3311.6</v>
      </c>
    </row>
    <row r="168" spans="2:22" ht="15.5" thickBot="1">
      <c r="B168" s="54" t="s">
        <v>45</v>
      </c>
      <c r="C168" s="134">
        <v>5822.3</v>
      </c>
      <c r="D168" s="134">
        <v>8521.6</v>
      </c>
      <c r="E168" s="134">
        <v>14343.9</v>
      </c>
    </row>
    <row r="169" spans="2:22" ht="15.5" thickBot="1">
      <c r="B169" s="49" t="s">
        <v>37</v>
      </c>
      <c r="C169" s="55">
        <f>SUM(C165:C168)</f>
        <v>10966</v>
      </c>
      <c r="D169" s="55">
        <f>SUM(D165:D168)</f>
        <v>19008.3</v>
      </c>
      <c r="E169" s="55">
        <f>SUM(E165:E168)</f>
        <v>29974.400000000001</v>
      </c>
    </row>
    <row r="177" spans="2:4" ht="15.75">
      <c r="B177" s="29" t="s">
        <v>326</v>
      </c>
    </row>
    <row r="178" spans="2:4">
      <c r="C178">
        <v>2023</v>
      </c>
      <c r="D178">
        <v>2023</v>
      </c>
    </row>
    <row r="179" spans="2:4">
      <c r="B179" t="s">
        <v>20</v>
      </c>
      <c r="C179" t="s">
        <v>324</v>
      </c>
      <c r="D179" t="s">
        <v>325</v>
      </c>
    </row>
    <row r="180" spans="2:4">
      <c r="B180" t="s">
        <v>21</v>
      </c>
      <c r="C180" s="7">
        <v>241.7</v>
      </c>
      <c r="D180" s="7">
        <v>6375.3</v>
      </c>
    </row>
    <row r="181" spans="2:4">
      <c r="B181" t="s">
        <v>22</v>
      </c>
      <c r="C181" s="7">
        <v>1718</v>
      </c>
      <c r="D181" s="7">
        <v>7064</v>
      </c>
    </row>
    <row r="182" spans="2:4">
      <c r="B182" t="s">
        <v>23</v>
      </c>
      <c r="C182" s="7">
        <v>107.7</v>
      </c>
      <c r="D182" s="7">
        <v>153.5</v>
      </c>
    </row>
    <row r="183" spans="2:4">
      <c r="B183" t="s">
        <v>24</v>
      </c>
      <c r="C183" s="7">
        <v>20</v>
      </c>
      <c r="D183" s="7">
        <v>53</v>
      </c>
    </row>
    <row r="184" spans="2:4">
      <c r="B184" t="s">
        <v>25</v>
      </c>
      <c r="C184" s="7">
        <v>3883.1</v>
      </c>
      <c r="D184" s="7">
        <v>16176.7</v>
      </c>
    </row>
    <row r="185" spans="2:4">
      <c r="B185" t="s">
        <v>37</v>
      </c>
      <c r="C185" s="24">
        <v>5970.5</v>
      </c>
      <c r="D185" s="24">
        <v>29822.6</v>
      </c>
    </row>
    <row r="200" spans="2:4" ht="15.75">
      <c r="B200" s="29" t="s">
        <v>327</v>
      </c>
    </row>
    <row r="201" spans="2:4">
      <c r="C201">
        <v>2023</v>
      </c>
      <c r="D201">
        <v>2023</v>
      </c>
    </row>
    <row r="202" spans="2:4">
      <c r="B202" t="s">
        <v>41</v>
      </c>
      <c r="C202" t="s">
        <v>324</v>
      </c>
      <c r="D202" t="s">
        <v>325</v>
      </c>
    </row>
    <row r="203" spans="2:4">
      <c r="B203" t="s">
        <v>42</v>
      </c>
      <c r="C203" s="7">
        <v>185.3</v>
      </c>
      <c r="D203" s="7">
        <v>3045.8</v>
      </c>
    </row>
    <row r="204" spans="2:4">
      <c r="B204" t="s">
        <v>43</v>
      </c>
      <c r="C204" s="7">
        <v>2814.2</v>
      </c>
      <c r="D204" s="7">
        <v>9266.5</v>
      </c>
    </row>
    <row r="205" spans="2:4">
      <c r="B205" t="s">
        <v>44</v>
      </c>
      <c r="C205" s="7">
        <v>201</v>
      </c>
      <c r="D205" s="7">
        <v>3285.7</v>
      </c>
    </row>
    <row r="206" spans="2:4">
      <c r="B206" t="s">
        <v>45</v>
      </c>
      <c r="C206" s="7">
        <v>2770.1</v>
      </c>
      <c r="D206" s="7">
        <v>14224.5</v>
      </c>
    </row>
    <row r="207" spans="2:4">
      <c r="B207" t="s">
        <v>37</v>
      </c>
      <c r="C207" s="7">
        <v>5970.5</v>
      </c>
      <c r="D207" s="7">
        <v>29822.6</v>
      </c>
    </row>
    <row r="209" spans="2:3" ht="15.75">
      <c r="B209" s="29" t="s">
        <v>328</v>
      </c>
    </row>
    <row r="211" spans="2:3">
      <c r="B211" t="s">
        <v>20</v>
      </c>
      <c r="C211" t="s">
        <v>334</v>
      </c>
    </row>
    <row r="212" spans="2:3">
      <c r="B212" t="s">
        <v>21</v>
      </c>
      <c r="C212" s="10">
        <f>D180/C180</f>
        <v>26.376913529168391</v>
      </c>
    </row>
    <row r="213" spans="2:3">
      <c r="B213" t="s">
        <v>22</v>
      </c>
      <c r="C213" s="10">
        <f>D181/C181</f>
        <v>4.1117578579743892</v>
      </c>
    </row>
    <row r="214" spans="2:3">
      <c r="B214" t="s">
        <v>23</v>
      </c>
      <c r="C214" s="10">
        <f>D182/C182</f>
        <v>1.4252553389043638</v>
      </c>
    </row>
    <row r="215" spans="2:3">
      <c r="B215" t="s">
        <v>24</v>
      </c>
      <c r="C215" s="10">
        <f>D183/C183</f>
        <v>2.65</v>
      </c>
    </row>
    <row r="216" spans="2:3">
      <c r="B216" t="s">
        <v>25</v>
      </c>
      <c r="C216" s="10">
        <f>D184/C184</f>
        <v>4.1659241327805105</v>
      </c>
    </row>
    <row r="217" spans="2:3">
      <c r="B217" t="s">
        <v>42</v>
      </c>
      <c r="C217" s="10">
        <f>D203/C203</f>
        <v>16.43712898003238</v>
      </c>
    </row>
    <row r="218" spans="2:3">
      <c r="B218" t="s">
        <v>43</v>
      </c>
      <c r="C218" s="10">
        <f t="shared" ref="C218:C220" si="24">D204/C204</f>
        <v>3.2927652618861489</v>
      </c>
    </row>
    <row r="219" spans="2:3">
      <c r="B219" t="s">
        <v>44</v>
      </c>
      <c r="C219" s="10">
        <f t="shared" si="24"/>
        <v>16.346766169154229</v>
      </c>
    </row>
    <row r="220" spans="2:3">
      <c r="B220" t="s">
        <v>45</v>
      </c>
      <c r="C220" s="10">
        <f t="shared" si="24"/>
        <v>5.1350131764196236</v>
      </c>
    </row>
    <row r="226" spans="1:10">
      <c r="A226" s="135" t="s">
        <v>338</v>
      </c>
    </row>
    <row r="228" spans="1:10" ht="15.75">
      <c r="B228" s="29" t="s">
        <v>329</v>
      </c>
    </row>
    <row r="230" spans="1:10">
      <c r="C230" t="s">
        <v>339</v>
      </c>
    </row>
    <row r="231" spans="1:10">
      <c r="B231" t="s">
        <v>340</v>
      </c>
      <c r="C231" t="s">
        <v>341</v>
      </c>
      <c r="D231" t="s">
        <v>342</v>
      </c>
      <c r="E231" t="s">
        <v>343</v>
      </c>
      <c r="F231" t="s">
        <v>344</v>
      </c>
      <c r="G231" t="s">
        <v>345</v>
      </c>
      <c r="H231" t="s">
        <v>346</v>
      </c>
      <c r="I231" t="s">
        <v>347</v>
      </c>
      <c r="J231" t="s">
        <v>37</v>
      </c>
    </row>
    <row r="232" spans="1:10">
      <c r="B232" t="s">
        <v>21</v>
      </c>
      <c r="C232" s="7">
        <v>4705.6000000000004</v>
      </c>
      <c r="D232" s="7">
        <v>8042.6</v>
      </c>
      <c r="E232" s="7">
        <v>1928.2</v>
      </c>
      <c r="F232" s="7">
        <v>1226.0999999999999</v>
      </c>
      <c r="G232" s="7">
        <v>482</v>
      </c>
      <c r="H232" s="7">
        <v>120.5</v>
      </c>
      <c r="I232" s="7">
        <v>131</v>
      </c>
      <c r="J232" s="7">
        <v>16636</v>
      </c>
    </row>
    <row r="233" spans="1:10">
      <c r="B233" t="s">
        <v>22</v>
      </c>
      <c r="C233" s="7">
        <v>731.4</v>
      </c>
      <c r="D233" s="7">
        <v>1300.3</v>
      </c>
      <c r="E233" s="7">
        <v>81.3</v>
      </c>
      <c r="F233" s="7">
        <v>243.8</v>
      </c>
      <c r="G233" s="7">
        <v>0</v>
      </c>
      <c r="H233" s="7">
        <v>81.3</v>
      </c>
      <c r="I233" s="7">
        <v>0</v>
      </c>
      <c r="J233" s="7">
        <v>2438</v>
      </c>
    </row>
    <row r="234" spans="1:10">
      <c r="B234" t="s">
        <v>23</v>
      </c>
      <c r="C234" s="7">
        <v>41.5</v>
      </c>
      <c r="D234" s="7">
        <v>207.6</v>
      </c>
      <c r="E234" s="7">
        <v>207.6</v>
      </c>
      <c r="F234" s="7">
        <v>207.6</v>
      </c>
      <c r="G234" s="7">
        <v>41.5</v>
      </c>
      <c r="H234" s="7">
        <v>0</v>
      </c>
      <c r="I234" s="7">
        <v>0</v>
      </c>
      <c r="J234" s="7">
        <v>706</v>
      </c>
    </row>
    <row r="235" spans="1:10">
      <c r="B235" t="s">
        <v>24</v>
      </c>
      <c r="C235" s="7">
        <v>11.7</v>
      </c>
      <c r="D235" s="7">
        <v>70.3</v>
      </c>
      <c r="E235" s="7">
        <v>117.1</v>
      </c>
      <c r="F235" s="7">
        <v>175.7</v>
      </c>
      <c r="G235" s="7">
        <v>23.4</v>
      </c>
      <c r="H235" s="7">
        <v>11.7</v>
      </c>
      <c r="I235" s="7">
        <v>0</v>
      </c>
      <c r="J235" s="7">
        <v>410</v>
      </c>
    </row>
    <row r="236" spans="1:10">
      <c r="B236" t="s">
        <v>348</v>
      </c>
      <c r="C236" s="7">
        <v>21825.599999999999</v>
      </c>
      <c r="D236" s="7">
        <v>86327.2</v>
      </c>
      <c r="E236" s="7">
        <v>42742.6</v>
      </c>
      <c r="F236" s="7">
        <v>34323.4</v>
      </c>
      <c r="G236" s="7">
        <v>12812.7</v>
      </c>
      <c r="H236" s="7">
        <v>6560.3</v>
      </c>
      <c r="I236" s="7">
        <v>4604.3</v>
      </c>
      <c r="J236" s="7">
        <v>209196</v>
      </c>
    </row>
    <row r="237" spans="1:10">
      <c r="B237" t="s">
        <v>37</v>
      </c>
      <c r="C237" s="7">
        <v>27315.8</v>
      </c>
      <c r="D237" s="7">
        <v>95948</v>
      </c>
      <c r="E237" s="7">
        <v>45076.800000000003</v>
      </c>
      <c r="F237" s="7">
        <v>36176.6</v>
      </c>
      <c r="G237" s="7">
        <v>13359.7</v>
      </c>
      <c r="H237" s="7">
        <v>6773.8</v>
      </c>
      <c r="I237" s="7">
        <v>4735.3999999999996</v>
      </c>
      <c r="J237" s="7">
        <v>229386</v>
      </c>
    </row>
    <row r="245" spans="2:8" ht="15.75">
      <c r="B245" s="29" t="s">
        <v>330</v>
      </c>
    </row>
    <row r="246" spans="2:8">
      <c r="C246" t="s">
        <v>340</v>
      </c>
    </row>
    <row r="247" spans="2:8">
      <c r="B247" t="s">
        <v>349</v>
      </c>
      <c r="C247" t="s">
        <v>21</v>
      </c>
      <c r="D247" t="s">
        <v>22</v>
      </c>
      <c r="E247" t="s">
        <v>23</v>
      </c>
      <c r="F247" t="s">
        <v>24</v>
      </c>
      <c r="G247" t="s">
        <v>348</v>
      </c>
      <c r="H247" t="s">
        <v>37</v>
      </c>
    </row>
    <row r="248" spans="2:8">
      <c r="B248" t="s">
        <v>341</v>
      </c>
      <c r="C248" s="7">
        <v>6403.2</v>
      </c>
      <c r="D248" s="7">
        <v>1137.7</v>
      </c>
      <c r="E248" s="7">
        <v>83.1</v>
      </c>
      <c r="F248" s="7">
        <v>11.7</v>
      </c>
      <c r="G248" s="7">
        <v>29305</v>
      </c>
      <c r="H248" s="7">
        <v>36940.699999999997</v>
      </c>
    </row>
    <row r="249" spans="2:8">
      <c r="B249" t="s">
        <v>342</v>
      </c>
      <c r="C249" s="7">
        <v>5687.5</v>
      </c>
      <c r="D249" s="7">
        <v>893.9</v>
      </c>
      <c r="E249" s="7">
        <v>166.1</v>
      </c>
      <c r="F249" s="7">
        <v>93.7</v>
      </c>
      <c r="G249" s="7">
        <v>81327.3</v>
      </c>
      <c r="H249" s="7">
        <v>88168.6</v>
      </c>
    </row>
    <row r="250" spans="2:8">
      <c r="B250" t="s">
        <v>343</v>
      </c>
      <c r="C250" s="7">
        <v>1205.0999999999999</v>
      </c>
      <c r="D250" s="7">
        <v>0</v>
      </c>
      <c r="E250" s="7">
        <v>166.1</v>
      </c>
      <c r="F250" s="7">
        <v>128.9</v>
      </c>
      <c r="G250" s="7">
        <v>35854.199999999997</v>
      </c>
      <c r="H250" s="7">
        <v>37354.300000000003</v>
      </c>
    </row>
    <row r="251" spans="2:8">
      <c r="B251" t="s">
        <v>344</v>
      </c>
      <c r="C251" s="7">
        <v>1226.0999999999999</v>
      </c>
      <c r="D251" s="7">
        <v>162.5</v>
      </c>
      <c r="E251" s="7">
        <v>124.6</v>
      </c>
      <c r="F251" s="7">
        <v>117.1</v>
      </c>
      <c r="G251" s="7">
        <v>24548.400000000001</v>
      </c>
      <c r="H251" s="7">
        <v>26178.799999999999</v>
      </c>
    </row>
    <row r="252" spans="2:8">
      <c r="B252" t="s">
        <v>345</v>
      </c>
      <c r="C252" s="7">
        <v>482</v>
      </c>
      <c r="D252" s="7">
        <v>0</v>
      </c>
      <c r="E252" s="7">
        <v>83.1</v>
      </c>
      <c r="F252" s="7">
        <v>23.4</v>
      </c>
      <c r="G252" s="7">
        <v>10429.1</v>
      </c>
      <c r="H252" s="7">
        <v>11017.6</v>
      </c>
    </row>
    <row r="253" spans="2:8">
      <c r="B253" t="s">
        <v>346</v>
      </c>
      <c r="C253" s="7">
        <v>0</v>
      </c>
      <c r="D253" s="7">
        <v>81.3</v>
      </c>
      <c r="E253" s="7">
        <v>0</v>
      </c>
      <c r="F253" s="7">
        <v>11.7</v>
      </c>
      <c r="G253" s="7">
        <v>5223.1000000000004</v>
      </c>
      <c r="H253" s="7">
        <v>5316.1</v>
      </c>
    </row>
    <row r="254" spans="2:8">
      <c r="B254" t="s">
        <v>347</v>
      </c>
      <c r="C254" s="7">
        <v>1632</v>
      </c>
      <c r="D254" s="7">
        <v>162.5</v>
      </c>
      <c r="E254" s="7">
        <v>83.1</v>
      </c>
      <c r="F254" s="7">
        <v>23.4</v>
      </c>
      <c r="G254" s="7">
        <v>22508.9</v>
      </c>
      <c r="H254" s="7">
        <v>24409.9</v>
      </c>
    </row>
    <row r="255" spans="2:8">
      <c r="B255" t="s">
        <v>37</v>
      </c>
      <c r="C255" s="7">
        <v>16636</v>
      </c>
      <c r="D255" s="7">
        <v>2438</v>
      </c>
      <c r="E255" s="7">
        <v>706</v>
      </c>
      <c r="F255" s="7">
        <v>410</v>
      </c>
      <c r="G255" s="7">
        <v>209196</v>
      </c>
      <c r="H255" s="7">
        <v>229386</v>
      </c>
    </row>
    <row r="261" spans="2:8" ht="15.75">
      <c r="B261" s="29" t="s">
        <v>331</v>
      </c>
    </row>
    <row r="263" spans="2:8">
      <c r="C263" t="s">
        <v>340</v>
      </c>
    </row>
    <row r="264" spans="2:8">
      <c r="B264" t="s">
        <v>350</v>
      </c>
      <c r="C264" t="s">
        <v>21</v>
      </c>
      <c r="D264" t="s">
        <v>22</v>
      </c>
      <c r="E264" t="s">
        <v>23</v>
      </c>
      <c r="F264" t="s">
        <v>24</v>
      </c>
      <c r="G264" t="s">
        <v>348</v>
      </c>
      <c r="H264" t="s">
        <v>37</v>
      </c>
    </row>
    <row r="265" spans="2:8">
      <c r="B265" t="s">
        <v>341</v>
      </c>
      <c r="C265" s="7">
        <v>16515.5</v>
      </c>
      <c r="D265" s="7">
        <v>2438</v>
      </c>
      <c r="E265" s="7">
        <v>622.9</v>
      </c>
      <c r="F265" s="7">
        <v>398.3</v>
      </c>
      <c r="G265" s="7">
        <v>208336</v>
      </c>
      <c r="H265" s="7">
        <v>228310.7</v>
      </c>
    </row>
    <row r="266" spans="2:8">
      <c r="B266" t="s">
        <v>342</v>
      </c>
      <c r="C266" s="7">
        <v>120.5</v>
      </c>
      <c r="D266" s="7">
        <v>0</v>
      </c>
      <c r="E266" s="7">
        <v>83.1</v>
      </c>
      <c r="F266" s="7">
        <v>0</v>
      </c>
      <c r="G266" s="7">
        <v>781.9</v>
      </c>
      <c r="H266" s="7">
        <v>985.4</v>
      </c>
    </row>
    <row r="267" spans="2:8">
      <c r="B267" t="s">
        <v>343</v>
      </c>
      <c r="C267" s="7">
        <v>0</v>
      </c>
      <c r="D267" s="7">
        <v>0</v>
      </c>
      <c r="E267" s="7">
        <v>0</v>
      </c>
      <c r="F267" s="7">
        <v>0</v>
      </c>
      <c r="G267" s="7">
        <v>78.2</v>
      </c>
      <c r="H267" s="7">
        <v>78.2</v>
      </c>
    </row>
    <row r="268" spans="2:8">
      <c r="B268" t="s">
        <v>346</v>
      </c>
      <c r="C268" s="7">
        <v>0</v>
      </c>
      <c r="D268" s="7">
        <v>0</v>
      </c>
      <c r="E268" s="7">
        <v>0</v>
      </c>
      <c r="F268" s="7">
        <v>11.7</v>
      </c>
      <c r="G268" s="7">
        <v>0</v>
      </c>
      <c r="H268" s="7">
        <v>11.7</v>
      </c>
    </row>
    <row r="269" spans="2:8">
      <c r="B269" t="s">
        <v>37</v>
      </c>
      <c r="C269" s="7">
        <v>16636</v>
      </c>
      <c r="D269" s="7">
        <v>2438</v>
      </c>
      <c r="E269" s="7">
        <v>706</v>
      </c>
      <c r="F269" s="7">
        <v>410</v>
      </c>
      <c r="G269" s="7">
        <v>209196</v>
      </c>
      <c r="H269" s="7">
        <v>229386</v>
      </c>
    </row>
    <row r="270" spans="2:8">
      <c r="C270" s="7"/>
      <c r="D270" s="7"/>
      <c r="E270" s="7"/>
      <c r="F270" s="7"/>
      <c r="G270" s="7"/>
      <c r="H270" s="7"/>
    </row>
    <row r="271" spans="2:8">
      <c r="C271" s="7"/>
      <c r="D271" s="7"/>
      <c r="E271" s="7"/>
      <c r="F271" s="7"/>
      <c r="G271" s="7"/>
      <c r="H271" s="7"/>
    </row>
    <row r="272" spans="2:8">
      <c r="C272" s="7"/>
      <c r="D272" s="7"/>
      <c r="E272" s="7"/>
      <c r="F272" s="7"/>
      <c r="G272" s="7"/>
      <c r="H272" s="7"/>
    </row>
  </sheetData>
  <sortState xmlns:xlrd2="http://schemas.microsoft.com/office/spreadsheetml/2017/richdata2" ref="A5:K9">
    <sortCondition descending="1" ref="A5:A9"/>
  </sortState>
  <mergeCells count="2">
    <mergeCell ref="B86:B87"/>
    <mergeCell ref="B111:B1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1.1 Summary</vt:lpstr>
      <vt:lpstr>Time series</vt:lpstr>
      <vt:lpstr>Business activities</vt:lpstr>
      <vt:lpstr>Business environment</vt:lpstr>
      <vt:lpstr>Business performance</vt:lpstr>
      <vt:lpstr>'Time series'!_Toc512871472</vt:lpstr>
      <vt:lpstr>'Business environment'!_Toc512871473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2006-09-16T00:00:00Z</dcterms:created>
  <dcterms:modified xsi:type="dcterms:W3CDTF">2025-03-28T17:22:15Z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84546C0706FC4FFEB19E9987748F8044_12</vt:lpwstr>
  </property>
  <property fmtid="{D5CDD505-2E9C-101B-9397-08002B2CF9AE}" pid="3" name="KSOProductBuildVer">
    <vt:lpwstr>1033-12.2.0.19805</vt:lpwstr>
  </property>
</Properties>
</file>