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600" windowHeight="7545" activeTab="4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EAC'!$B$4:$G$10</definedName>
    <definedName name="_xlnm._FilterDatabase" localSheetId="0" hidden="1">'Graph Overall'!$B$3:$H$9</definedName>
  </definedNames>
  <calcPr calcId="124519"/>
</workbook>
</file>

<file path=xl/calcChain.xml><?xml version="1.0" encoding="utf-8"?>
<calcChain xmlns="http://schemas.openxmlformats.org/spreadsheetml/2006/main">
  <c r="O27" i="32"/>
  <c r="O26"/>
  <c r="O24"/>
  <c r="O23"/>
  <c r="O21"/>
  <c r="O20"/>
  <c r="O19"/>
  <c r="O15"/>
  <c r="O13"/>
  <c r="O12"/>
  <c r="O11"/>
  <c r="O10"/>
  <c r="O9"/>
  <c r="O8"/>
  <c r="O6"/>
  <c r="N9"/>
  <c r="N10"/>
  <c r="N11"/>
  <c r="N12"/>
  <c r="N13"/>
  <c r="N15"/>
  <c r="N17"/>
  <c r="N19"/>
  <c r="N20"/>
  <c r="N21"/>
  <c r="N22"/>
  <c r="N23"/>
  <c r="N24"/>
  <c r="N26"/>
  <c r="N27"/>
  <c r="N8"/>
  <c r="M23"/>
  <c r="M24"/>
  <c r="M25"/>
  <c r="M26"/>
  <c r="M27"/>
  <c r="M19"/>
  <c r="M20"/>
  <c r="M21"/>
  <c r="M22"/>
  <c r="M12"/>
  <c r="M13"/>
  <c r="M14"/>
  <c r="M15"/>
  <c r="M16"/>
  <c r="M17"/>
  <c r="M18"/>
  <c r="M11"/>
  <c r="M10"/>
  <c r="M9"/>
  <c r="M8"/>
  <c r="M6"/>
  <c r="O25" i="24"/>
  <c r="O26"/>
  <c r="O18"/>
  <c r="O19"/>
  <c r="O20"/>
  <c r="O21"/>
  <c r="O23"/>
  <c r="O24"/>
  <c r="O15"/>
  <c r="O16"/>
  <c r="O17"/>
  <c r="O8"/>
  <c r="O9"/>
  <c r="O10"/>
  <c r="O11"/>
  <c r="O12"/>
  <c r="O13"/>
  <c r="O14"/>
  <c r="N25"/>
  <c r="N26"/>
  <c r="N18"/>
  <c r="N19"/>
  <c r="N20"/>
  <c r="N21"/>
  <c r="N22"/>
  <c r="N23"/>
  <c r="N24"/>
  <c r="N15"/>
  <c r="N16"/>
  <c r="N17"/>
  <c r="N8"/>
  <c r="N9"/>
  <c r="N10"/>
  <c r="N11"/>
  <c r="N12"/>
  <c r="N13"/>
  <c r="N14"/>
  <c r="M25"/>
  <c r="M26"/>
  <c r="M18"/>
  <c r="M19"/>
  <c r="M20"/>
  <c r="M21"/>
  <c r="M22"/>
  <c r="M23"/>
  <c r="M24"/>
  <c r="M15"/>
  <c r="M16"/>
  <c r="M17"/>
  <c r="M8"/>
  <c r="M9"/>
  <c r="M10"/>
  <c r="M11"/>
  <c r="M12"/>
  <c r="M13"/>
  <c r="M14"/>
  <c r="N6" i="32"/>
  <c r="O7" i="24"/>
  <c r="O5"/>
  <c r="N7"/>
  <c r="M7"/>
  <c r="N5"/>
  <c r="M5"/>
  <c r="O27" i="30"/>
  <c r="O26"/>
  <c r="O25"/>
  <c r="O24"/>
  <c r="O23"/>
  <c r="O22"/>
  <c r="O20"/>
  <c r="O19"/>
  <c r="O18"/>
  <c r="O17"/>
  <c r="O16"/>
  <c r="O15"/>
  <c r="O14"/>
  <c r="O13"/>
  <c r="O12"/>
  <c r="O11"/>
  <c r="O10"/>
  <c r="O9"/>
  <c r="O8"/>
  <c r="O6"/>
  <c r="N25"/>
  <c r="N26"/>
  <c r="N27"/>
  <c r="N19"/>
  <c r="N20"/>
  <c r="N21"/>
  <c r="N22"/>
  <c r="N23"/>
  <c r="N24"/>
  <c r="N11"/>
  <c r="N12"/>
  <c r="N13"/>
  <c r="N14"/>
  <c r="N15"/>
  <c r="N16"/>
  <c r="N17"/>
  <c r="N18"/>
  <c r="N9"/>
  <c r="N10"/>
  <c r="N8"/>
  <c r="N6"/>
  <c r="M25"/>
  <c r="M26"/>
  <c r="M27"/>
  <c r="M19"/>
  <c r="M20"/>
  <c r="M21"/>
  <c r="M22"/>
  <c r="M23"/>
  <c r="M24"/>
  <c r="M11"/>
  <c r="M12"/>
  <c r="M13"/>
  <c r="M14"/>
  <c r="M15"/>
  <c r="M16"/>
  <c r="M17"/>
  <c r="M18"/>
  <c r="M9"/>
  <c r="M10"/>
  <c r="M8"/>
  <c r="M6"/>
  <c r="N21" i="23"/>
  <c r="N26"/>
  <c r="N12"/>
  <c r="N13"/>
  <c r="N14"/>
  <c r="N15"/>
  <c r="N16"/>
  <c r="N18"/>
  <c r="N19"/>
  <c r="N20"/>
  <c r="N10"/>
  <c r="N11"/>
  <c r="N7"/>
  <c r="M21"/>
  <c r="M22"/>
  <c r="M25"/>
  <c r="M26"/>
  <c r="M27"/>
  <c r="M12"/>
  <c r="M13"/>
  <c r="M14"/>
  <c r="M15"/>
  <c r="M16"/>
  <c r="M18"/>
  <c r="M19"/>
  <c r="M20"/>
  <c r="M10"/>
  <c r="M11"/>
  <c r="L28"/>
  <c r="L21"/>
  <c r="L22"/>
  <c r="L23"/>
  <c r="L24"/>
  <c r="L25"/>
  <c r="L26"/>
  <c r="L27"/>
  <c r="L12"/>
  <c r="L13"/>
  <c r="L14"/>
  <c r="L15"/>
  <c r="L16"/>
  <c r="L17"/>
  <c r="L18"/>
  <c r="L19"/>
  <c r="L20"/>
  <c r="L10"/>
  <c r="L11"/>
  <c r="N9"/>
  <c r="M7"/>
  <c r="M9"/>
  <c r="L9"/>
  <c r="L7"/>
  <c r="N20" i="28"/>
  <c r="N21"/>
  <c r="N22"/>
  <c r="N23"/>
  <c r="N24"/>
  <c r="N25"/>
  <c r="N26"/>
  <c r="N27"/>
  <c r="N28"/>
  <c r="N11"/>
  <c r="N12"/>
  <c r="N13"/>
  <c r="N14"/>
  <c r="N15"/>
  <c r="N16"/>
  <c r="N17"/>
  <c r="N18"/>
  <c r="N19"/>
  <c r="N10"/>
  <c r="N9"/>
  <c r="N7"/>
  <c r="M20"/>
  <c r="M21"/>
  <c r="M22"/>
  <c r="M23"/>
  <c r="M24"/>
  <c r="M25"/>
  <c r="M26"/>
  <c r="M27"/>
  <c r="M28"/>
  <c r="M11"/>
  <c r="M12"/>
  <c r="M13"/>
  <c r="M14"/>
  <c r="M15"/>
  <c r="M16"/>
  <c r="M17"/>
  <c r="M18"/>
  <c r="M19"/>
  <c r="M10"/>
  <c r="M9"/>
  <c r="M7"/>
  <c r="L20"/>
  <c r="L21"/>
  <c r="L22"/>
  <c r="L23"/>
  <c r="L24"/>
  <c r="L25"/>
  <c r="L26"/>
  <c r="L27"/>
  <c r="L28"/>
  <c r="L11"/>
  <c r="L12"/>
  <c r="L13"/>
  <c r="L14"/>
  <c r="L15"/>
  <c r="L16"/>
  <c r="L17"/>
  <c r="L18"/>
  <c r="L19"/>
  <c r="L10"/>
  <c r="L9"/>
  <c r="L7" i="22"/>
  <c r="L7" i="28"/>
  <c r="N25" i="22"/>
  <c r="N26"/>
  <c r="N27"/>
  <c r="N28"/>
  <c r="N24"/>
  <c r="N23"/>
  <c r="N22"/>
  <c r="N21"/>
  <c r="N13"/>
  <c r="N14"/>
  <c r="N15"/>
  <c r="N16"/>
  <c r="N17"/>
  <c r="N18"/>
  <c r="N19"/>
  <c r="N20"/>
  <c r="N11"/>
  <c r="N12"/>
  <c r="N10"/>
  <c r="N9"/>
  <c r="M22"/>
  <c r="M23"/>
  <c r="M24"/>
  <c r="M25"/>
  <c r="M26"/>
  <c r="M27"/>
  <c r="M28"/>
  <c r="M13"/>
  <c r="M14"/>
  <c r="M15"/>
  <c r="M16"/>
  <c r="M17"/>
  <c r="M18"/>
  <c r="M19"/>
  <c r="M20"/>
  <c r="M11"/>
  <c r="M12"/>
  <c r="M10"/>
  <c r="M9"/>
  <c r="N7"/>
  <c r="M7"/>
  <c r="L25"/>
  <c r="L26"/>
  <c r="L27"/>
  <c r="L28"/>
  <c r="L24"/>
  <c r="L23"/>
  <c r="L22"/>
  <c r="L21"/>
  <c r="L13"/>
  <c r="L14"/>
  <c r="L15"/>
  <c r="L16"/>
  <c r="L17"/>
  <c r="L18"/>
  <c r="L19"/>
  <c r="L20"/>
  <c r="L11"/>
  <c r="L12"/>
  <c r="L10"/>
  <c r="L9"/>
  <c r="L11" i="42"/>
  <c r="L17"/>
  <c r="V21"/>
  <c r="V18"/>
  <c r="L17" i="41"/>
  <c r="L29"/>
  <c r="L25"/>
  <c r="L21"/>
  <c r="L13"/>
  <c r="L9"/>
  <c r="M13" i="40"/>
  <c r="M12"/>
  <c r="M11"/>
  <c r="M10"/>
  <c r="M20" i="39"/>
  <c r="W18"/>
  <c r="M15"/>
  <c r="W13"/>
  <c r="M10"/>
  <c r="W8"/>
  <c r="L9" i="38"/>
  <c r="L8"/>
  <c r="L8" i="37"/>
  <c r="L7"/>
  <c r="D17" i="42"/>
  <c r="E17"/>
  <c r="F17"/>
  <c r="G17"/>
  <c r="H17"/>
  <c r="I17"/>
  <c r="J17"/>
  <c r="K17"/>
  <c r="C17"/>
  <c r="K11"/>
  <c r="D11"/>
  <c r="E11"/>
  <c r="F11"/>
  <c r="G11"/>
  <c r="H11"/>
  <c r="I11"/>
  <c r="J11"/>
  <c r="C11"/>
  <c r="D5"/>
  <c r="E5"/>
  <c r="F5"/>
  <c r="P7"/>
  <c r="G5"/>
  <c r="H5"/>
  <c r="I5"/>
  <c r="S7"/>
  <c r="J5"/>
  <c r="T6"/>
  <c r="K5"/>
  <c r="U7"/>
  <c r="C5"/>
  <c r="D29" i="41"/>
  <c r="E29"/>
  <c r="F29"/>
  <c r="G29"/>
  <c r="H29"/>
  <c r="I29"/>
  <c r="J29"/>
  <c r="K29"/>
  <c r="C29"/>
  <c r="E13" i="40"/>
  <c r="F13"/>
  <c r="G13"/>
  <c r="H13"/>
  <c r="I13"/>
  <c r="J13"/>
  <c r="K13"/>
  <c r="L13"/>
  <c r="E12"/>
  <c r="F12"/>
  <c r="G12"/>
  <c r="H12"/>
  <c r="I12"/>
  <c r="J12"/>
  <c r="K12"/>
  <c r="L12"/>
  <c r="D13"/>
  <c r="D12"/>
  <c r="D10"/>
  <c r="E20" i="39"/>
  <c r="F20"/>
  <c r="G20"/>
  <c r="H20"/>
  <c r="I20"/>
  <c r="J20"/>
  <c r="K20"/>
  <c r="L20"/>
  <c r="D20"/>
  <c r="E15"/>
  <c r="F15"/>
  <c r="G15"/>
  <c r="H15"/>
  <c r="I15"/>
  <c r="J15"/>
  <c r="K15"/>
  <c r="L15"/>
  <c r="D15"/>
  <c r="E10"/>
  <c r="F10"/>
  <c r="G10"/>
  <c r="H10"/>
  <c r="I10"/>
  <c r="J10"/>
  <c r="K10"/>
  <c r="L10"/>
  <c r="D10"/>
  <c r="D9" i="38"/>
  <c r="E9"/>
  <c r="F9"/>
  <c r="G9"/>
  <c r="H9"/>
  <c r="I9"/>
  <c r="J9"/>
  <c r="K9"/>
  <c r="C9"/>
  <c r="D8"/>
  <c r="E8"/>
  <c r="F8"/>
  <c r="G8"/>
  <c r="H8"/>
  <c r="I8"/>
  <c r="J8"/>
  <c r="K8"/>
  <c r="C8"/>
  <c r="U22" i="42"/>
  <c r="U21"/>
  <c r="U20"/>
  <c r="U19"/>
  <c r="U18"/>
  <c r="U17"/>
  <c r="U10"/>
  <c r="U9"/>
  <c r="U8"/>
  <c r="U6"/>
  <c r="U5"/>
  <c r="K21" i="41"/>
  <c r="K25"/>
  <c r="K17"/>
  <c r="K13"/>
  <c r="K9"/>
  <c r="L11" i="40"/>
  <c r="L10"/>
  <c r="E11"/>
  <c r="F11"/>
  <c r="G11"/>
  <c r="H11"/>
  <c r="I11"/>
  <c r="J11"/>
  <c r="K11"/>
  <c r="D11"/>
  <c r="V20" i="39"/>
  <c r="V15"/>
  <c r="V10"/>
  <c r="D8" i="37"/>
  <c r="E8"/>
  <c r="F8"/>
  <c r="G8"/>
  <c r="H8"/>
  <c r="I8"/>
  <c r="J8"/>
  <c r="K8"/>
  <c r="C8"/>
  <c r="C7"/>
  <c r="V6" i="39"/>
  <c r="V7"/>
  <c r="V8"/>
  <c r="V9"/>
  <c r="V11"/>
  <c r="V12"/>
  <c r="V13"/>
  <c r="V14"/>
  <c r="V16"/>
  <c r="V17"/>
  <c r="V18"/>
  <c r="V19"/>
  <c r="K7" i="37"/>
  <c r="D25" i="41"/>
  <c r="E25"/>
  <c r="F25"/>
  <c r="G25"/>
  <c r="H25"/>
  <c r="I25"/>
  <c r="J25"/>
  <c r="C25"/>
  <c r="D21"/>
  <c r="E21"/>
  <c r="F21"/>
  <c r="G21"/>
  <c r="H21"/>
  <c r="I21"/>
  <c r="J21"/>
  <c r="C21"/>
  <c r="D17"/>
  <c r="E17"/>
  <c r="F17"/>
  <c r="G17"/>
  <c r="H17"/>
  <c r="I17"/>
  <c r="J17"/>
  <c r="C17"/>
  <c r="D13"/>
  <c r="E13"/>
  <c r="F13"/>
  <c r="G13"/>
  <c r="H13"/>
  <c r="I13"/>
  <c r="J13"/>
  <c r="C13"/>
  <c r="D9"/>
  <c r="E9"/>
  <c r="F9"/>
  <c r="G9"/>
  <c r="H9"/>
  <c r="I9"/>
  <c r="J9"/>
  <c r="C9"/>
  <c r="E10" i="40"/>
  <c r="F10"/>
  <c r="G10"/>
  <c r="H10"/>
  <c r="I10"/>
  <c r="J10"/>
  <c r="K10"/>
  <c r="G7" i="37"/>
  <c r="H7"/>
  <c r="I7"/>
  <c r="J7"/>
  <c r="T19" i="42"/>
  <c r="T20"/>
  <c r="T21"/>
  <c r="T22"/>
  <c r="T18"/>
  <c r="T16"/>
  <c r="T15"/>
  <c r="T14"/>
  <c r="T13"/>
  <c r="T12"/>
  <c r="T9"/>
  <c r="T17"/>
  <c r="T11"/>
  <c r="P16"/>
  <c r="O16"/>
  <c r="Q18" i="39"/>
  <c r="R18"/>
  <c r="S18"/>
  <c r="T18"/>
  <c r="U18"/>
  <c r="Q17"/>
  <c r="R17"/>
  <c r="S17"/>
  <c r="T17"/>
  <c r="U17"/>
  <c r="S16"/>
  <c r="T16"/>
  <c r="U16"/>
  <c r="R16"/>
  <c r="Q16"/>
  <c r="U19"/>
  <c r="T19"/>
  <c r="S19"/>
  <c r="R19"/>
  <c r="Q19"/>
  <c r="U12"/>
  <c r="U11"/>
  <c r="U7"/>
  <c r="U8"/>
  <c r="U9"/>
  <c r="U6"/>
  <c r="U20"/>
  <c r="U15"/>
  <c r="U10"/>
  <c r="S19" i="42"/>
  <c r="S20"/>
  <c r="S21"/>
  <c r="S22"/>
  <c r="S18"/>
  <c r="S17"/>
  <c r="S13"/>
  <c r="S14"/>
  <c r="S15"/>
  <c r="S16"/>
  <c r="S12"/>
  <c r="S11"/>
  <c r="S8"/>
  <c r="S9"/>
  <c r="S10"/>
  <c r="S5"/>
  <c r="T20" i="39"/>
  <c r="T10"/>
  <c r="T9"/>
  <c r="T8"/>
  <c r="T7"/>
  <c r="T6"/>
  <c r="R22" i="42"/>
  <c r="R21"/>
  <c r="R20"/>
  <c r="R19"/>
  <c r="R18"/>
  <c r="R17"/>
  <c r="R16"/>
  <c r="R13"/>
  <c r="R14"/>
  <c r="R15"/>
  <c r="R12"/>
  <c r="R11"/>
  <c r="R10"/>
  <c r="R9"/>
  <c r="R8"/>
  <c r="R7"/>
  <c r="R6"/>
  <c r="R5"/>
  <c r="Q22"/>
  <c r="P22"/>
  <c r="O22"/>
  <c r="N22"/>
  <c r="M22"/>
  <c r="Q21"/>
  <c r="P21"/>
  <c r="O21"/>
  <c r="N21"/>
  <c r="M21"/>
  <c r="Q20"/>
  <c r="P20"/>
  <c r="O20"/>
  <c r="N20"/>
  <c r="M20"/>
  <c r="Q19"/>
  <c r="P19"/>
  <c r="O19"/>
  <c r="N19"/>
  <c r="M19"/>
  <c r="Q18"/>
  <c r="P18"/>
  <c r="O18"/>
  <c r="N18"/>
  <c r="M18"/>
  <c r="Q17"/>
  <c r="P17"/>
  <c r="O17"/>
  <c r="N17"/>
  <c r="M17"/>
  <c r="Q16"/>
  <c r="N16"/>
  <c r="M16"/>
  <c r="Q15"/>
  <c r="P15"/>
  <c r="O15"/>
  <c r="N15"/>
  <c r="M15"/>
  <c r="Q14"/>
  <c r="P14"/>
  <c r="O14"/>
  <c r="N14"/>
  <c r="M14"/>
  <c r="Q13"/>
  <c r="P13"/>
  <c r="O13"/>
  <c r="N13"/>
  <c r="M13"/>
  <c r="Q12"/>
  <c r="P12"/>
  <c r="O12"/>
  <c r="N12"/>
  <c r="M12"/>
  <c r="Q11"/>
  <c r="P11"/>
  <c r="O11"/>
  <c r="N11"/>
  <c r="M11"/>
  <c r="Q10"/>
  <c r="P10"/>
  <c r="O10"/>
  <c r="N10"/>
  <c r="M10"/>
  <c r="Q9"/>
  <c r="P9"/>
  <c r="O9"/>
  <c r="N9"/>
  <c r="M9"/>
  <c r="Q8"/>
  <c r="P8"/>
  <c r="O8"/>
  <c r="N8"/>
  <c r="M8"/>
  <c r="Q7"/>
  <c r="O7"/>
  <c r="N7"/>
  <c r="M7"/>
  <c r="Q6"/>
  <c r="P6"/>
  <c r="O6"/>
  <c r="N6"/>
  <c r="M6"/>
  <c r="Q5"/>
  <c r="P5"/>
  <c r="O5"/>
  <c r="N5"/>
  <c r="M5"/>
  <c r="S20" i="39"/>
  <c r="S9"/>
  <c r="S15"/>
  <c r="S14"/>
  <c r="S13"/>
  <c r="S12"/>
  <c r="S11"/>
  <c r="N6"/>
  <c r="O6"/>
  <c r="P6"/>
  <c r="Q6"/>
  <c r="R6"/>
  <c r="N7"/>
  <c r="O7"/>
  <c r="P7"/>
  <c r="Q7"/>
  <c r="R7"/>
  <c r="N8"/>
  <c r="O8"/>
  <c r="P8"/>
  <c r="Q8"/>
  <c r="R8"/>
  <c r="N9"/>
  <c r="O9"/>
  <c r="P9"/>
  <c r="Q9"/>
  <c r="R9"/>
  <c r="N10"/>
  <c r="O10"/>
  <c r="P10"/>
  <c r="Q10"/>
  <c r="R10"/>
  <c r="N11"/>
  <c r="O11"/>
  <c r="P11"/>
  <c r="Q11"/>
  <c r="R11"/>
  <c r="N12"/>
  <c r="O12"/>
  <c r="P12"/>
  <c r="Q12"/>
  <c r="R12"/>
  <c r="N13"/>
  <c r="O13"/>
  <c r="P13"/>
  <c r="Q13"/>
  <c r="R13"/>
  <c r="N14"/>
  <c r="O14"/>
  <c r="P14"/>
  <c r="Q14"/>
  <c r="R14"/>
  <c r="N15"/>
  <c r="O15"/>
  <c r="P15"/>
  <c r="Q15"/>
  <c r="R15"/>
  <c r="N16"/>
  <c r="O16"/>
  <c r="P16"/>
  <c r="N17"/>
  <c r="O17"/>
  <c r="P17"/>
  <c r="N18"/>
  <c r="O18"/>
  <c r="P18"/>
  <c r="N19"/>
  <c r="O19"/>
  <c r="P19"/>
  <c r="N20"/>
  <c r="O20"/>
  <c r="P20"/>
  <c r="Q20"/>
  <c r="R20"/>
  <c r="E5" i="13"/>
  <c r="E4"/>
  <c r="E3"/>
  <c r="E2"/>
  <c r="E6"/>
  <c r="F8"/>
  <c r="S7" i="39"/>
  <c r="S6"/>
  <c r="S10"/>
  <c r="S8"/>
  <c r="T11"/>
  <c r="T12"/>
  <c r="T13"/>
  <c r="T15"/>
  <c r="T14"/>
  <c r="U13"/>
  <c r="U14"/>
  <c r="U12" i="42"/>
  <c r="U14"/>
  <c r="U13"/>
  <c r="U15"/>
  <c r="U16"/>
  <c r="U11"/>
  <c r="T8"/>
  <c r="S6"/>
  <c r="T5"/>
  <c r="T7"/>
  <c r="T10"/>
  <c r="L5"/>
  <c r="V10"/>
  <c r="V16"/>
  <c r="V12"/>
  <c r="V14"/>
  <c r="V11"/>
  <c r="V13"/>
  <c r="V15"/>
  <c r="V7"/>
  <c r="V8"/>
  <c r="V6"/>
  <c r="V5"/>
  <c r="V9"/>
  <c r="W15" i="39"/>
  <c r="W7"/>
  <c r="W9"/>
  <c r="W12"/>
  <c r="W14"/>
  <c r="W17"/>
  <c r="W19"/>
  <c r="V20" i="42"/>
  <c r="W10" i="39"/>
  <c r="W20"/>
  <c r="W6"/>
  <c r="W11"/>
  <c r="W16"/>
  <c r="V22" i="42"/>
  <c r="V17"/>
  <c r="V19"/>
</calcChain>
</file>

<file path=xl/sharedStrings.xml><?xml version="1.0" encoding="utf-8"?>
<sst xmlns="http://schemas.openxmlformats.org/spreadsheetml/2006/main" count="552" uniqueCount="232">
  <si>
    <t>Flow</t>
  </si>
  <si>
    <t>Flow \ Period</t>
  </si>
  <si>
    <t>Exports</t>
  </si>
  <si>
    <t>Imports</t>
  </si>
  <si>
    <t>Re-Exports</t>
  </si>
  <si>
    <t>Partner</t>
  </si>
  <si>
    <t>41012000</t>
  </si>
  <si>
    <t>71081200</t>
  </si>
  <si>
    <t>85171200</t>
  </si>
  <si>
    <t>26110000</t>
  </si>
  <si>
    <t>Tungsten ores and concentrates.</t>
  </si>
  <si>
    <t>25232900</t>
  </si>
  <si>
    <t>26090000</t>
  </si>
  <si>
    <t>Tin ores and concentrates.</t>
  </si>
  <si>
    <t>26159000</t>
  </si>
  <si>
    <t>63090000</t>
  </si>
  <si>
    <t>Worn clothing and other worn articles.</t>
  </si>
  <si>
    <t>11022000</t>
  </si>
  <si>
    <t>30049000</t>
  </si>
  <si>
    <t>11010000</t>
  </si>
  <si>
    <t>Wheat or meslin flour.</t>
  </si>
  <si>
    <t>27101921</t>
  </si>
  <si>
    <t>15162000</t>
  </si>
  <si>
    <t>27101220</t>
  </si>
  <si>
    <t>27101931</t>
  </si>
  <si>
    <t>87032390</t>
  </si>
  <si>
    <t>10019990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</si>
  <si>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</si>
  <si>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</si>
  <si>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</si>
  <si>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</si>
  <si>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</si>
  <si>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</si>
  <si>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</si>
  <si>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</si>
  <si>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</si>
  <si>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</si>
  <si>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</si>
  <si>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</si>
  <si>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</si>
  <si>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</si>
  <si>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2014Q1</t>
  </si>
  <si>
    <t>2014Q2</t>
  </si>
  <si>
    <t>2014Q3</t>
  </si>
  <si>
    <t>2014Q4</t>
  </si>
  <si>
    <t>Total Trade</t>
  </si>
  <si>
    <t>Trade Balance</t>
  </si>
  <si>
    <t>2015Q1</t>
  </si>
  <si>
    <t>03055900</t>
  </si>
  <si>
    <t>09011100</t>
  </si>
  <si>
    <t>09023000</t>
  </si>
  <si>
    <t>09024000</t>
  </si>
  <si>
    <t>01029090</t>
  </si>
  <si>
    <t>2015Q2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</si>
  <si>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</si>
  <si>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</si>
  <si>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</si>
  <si>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</si>
  <si>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</si>
  <si>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</si>
  <si>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</si>
  <si>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</si>
  <si>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</si>
  <si>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</si>
  <si>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Japan</t>
  </si>
  <si>
    <t>Belgium</t>
  </si>
  <si>
    <t>Switzerland</t>
  </si>
  <si>
    <t>South Africa</t>
  </si>
  <si>
    <t>Korea, Republic Of</t>
  </si>
  <si>
    <t>Tanzania, United Republic Of</t>
  </si>
  <si>
    <t>Germany</t>
  </si>
  <si>
    <t>France</t>
  </si>
  <si>
    <t>Hong Kong</t>
  </si>
  <si>
    <t>India</t>
  </si>
  <si>
    <t>Italy</t>
  </si>
  <si>
    <t>Malaysia</t>
  </si>
  <si>
    <t>Netherlands</t>
  </si>
  <si>
    <t>Singapore</t>
  </si>
  <si>
    <t>United States</t>
  </si>
  <si>
    <t>PARTNER COUNTRY ANALYSIS</t>
  </si>
  <si>
    <t>Value: US $ millions</t>
  </si>
  <si>
    <t>Year and Period</t>
  </si>
  <si>
    <t>Total Estimates</t>
  </si>
  <si>
    <t xml:space="preserve"> Telephones for cellular networks or for other wireless</t>
  </si>
  <si>
    <t xml:space="preserve"> Other  portland cement</t>
  </si>
  <si>
    <t xml:space="preserve"> Other medicaments in measured doses for retail sale</t>
  </si>
  <si>
    <t xml:space="preserve"> Vegetable fats and oils and their fractions</t>
  </si>
  <si>
    <t xml:space="preserve"> Dried fish, not smoked (excl. cod)</t>
  </si>
  <si>
    <t xml:space="preserve"> Other vehicles, piston engine, cylinder &gt;1500 =&lt;3000cc</t>
  </si>
  <si>
    <t xml:space="preserve"> Gas oil (automotive, light, amber for high speed engines)</t>
  </si>
  <si>
    <t xml:space="preserve"> Maize (corn) flour</t>
  </si>
  <si>
    <t xml:space="preserve"> Other black tea (fermented) and other partly fermented tea</t>
  </si>
  <si>
    <t xml:space="preserve"> Whole hides and skins, of a weight per skin not exceeding 8  kg</t>
  </si>
  <si>
    <t xml:space="preserve"> Niobium, vanadium ores, tantalum and concentrates</t>
  </si>
  <si>
    <t>COMMODITY ANALYSIS</t>
  </si>
  <si>
    <t>Value: US $ million</t>
  </si>
  <si>
    <t xml:space="preserve">HS CODE   </t>
  </si>
  <si>
    <t>COMMODITY DESCRIPTION/ TOTAL ESTIMATES</t>
  </si>
  <si>
    <t xml:space="preserve"> Other unwrought gold (incl. gold plated with platinum), non monetary</t>
  </si>
  <si>
    <t xml:space="preserve"> Kerosene type Jet Fuel</t>
  </si>
  <si>
    <t>EAC</t>
  </si>
  <si>
    <t>Tanzania</t>
  </si>
  <si>
    <t>Shares in percentages</t>
  </si>
  <si>
    <t>Values in US$ millions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</si>
  <si>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</si>
  <si>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</si>
  <si>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</si>
  <si>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</si>
  <si>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</si>
  <si>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</si>
  <si>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</si>
  <si>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</si>
  <si>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</si>
  <si>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</si>
  <si>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</si>
  <si>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</si>
  <si>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 xml:space="preserve"> Values in US$ million</t>
  </si>
  <si>
    <t>AFRICA</t>
  </si>
  <si>
    <t>AMERICA</t>
  </si>
  <si>
    <t>ASIA</t>
  </si>
  <si>
    <t>EUROPE</t>
  </si>
  <si>
    <t>OCEANIA</t>
  </si>
  <si>
    <t>2015Q3</t>
  </si>
  <si>
    <t xml:space="preserve"> Parts and accessories of the machines of heading 84.71</t>
  </si>
  <si>
    <t xml:space="preserve"> Motor veh. transport of goods, diesel /semidiesel, g.v.w&gt;20tonnes</t>
  </si>
  <si>
    <t>Other wheat and meslin</t>
  </si>
  <si>
    <t>87042390</t>
  </si>
  <si>
    <t>Russian Federation</t>
  </si>
  <si>
    <t>2015Q4</t>
  </si>
  <si>
    <t>Pakistan</t>
  </si>
  <si>
    <t>Zambia</t>
  </si>
  <si>
    <t xml:space="preserve"> Coffee, not roasted,Not decaffeinated</t>
  </si>
  <si>
    <t xml:space="preserve"> Live bovine animals,other than purebred breeding</t>
  </si>
  <si>
    <t xml:space="preserve"> Broken rice</t>
  </si>
  <si>
    <t xml:space="preserve"> Other  sugar, not containing added flavouring or colouring matter</t>
  </si>
  <si>
    <t>17019990</t>
  </si>
  <si>
    <t xml:space="preserve"> Other palm oil (excl. crude) and  fractions</t>
  </si>
  <si>
    <t>15119090</t>
  </si>
  <si>
    <t>10064000</t>
  </si>
  <si>
    <t>Rwanda's External Trade  (values in US$ million)</t>
  </si>
  <si>
    <t xml:space="preserve">                          Shares in percentages</t>
  </si>
  <si>
    <t>84733000</t>
  </si>
  <si>
    <t>Motor Spirit (gasoline) premium</t>
  </si>
  <si>
    <t>10063000</t>
  </si>
  <si>
    <t xml:space="preserve"> Semimilled or wholly milled rice, whether or not polished or glazed</t>
  </si>
  <si>
    <t>2016Q1</t>
  </si>
  <si>
    <t>Rwanda's External Trade  with EAC (values in US$ million)</t>
  </si>
  <si>
    <t>Rwanda's Formal External Trade in Goods (values in US$ million)</t>
  </si>
  <si>
    <t>Trade in Goods of Rwanda by Continents</t>
  </si>
  <si>
    <t>Congo</t>
  </si>
  <si>
    <t>85176200</t>
  </si>
  <si>
    <t xml:space="preserve"> Machines for the reception, conversion and transmission or</t>
  </si>
  <si>
    <t>15180000</t>
  </si>
  <si>
    <t>Animal or vegetable fats and oils and their fractions, boiled,</t>
  </si>
  <si>
    <t>87033390</t>
  </si>
  <si>
    <t xml:space="preserve"> Other vehicles with diesel or semidiesel engine, cylinder&gt;2500cc</t>
  </si>
  <si>
    <t>34011900</t>
  </si>
  <si>
    <t xml:space="preserve"> Other soap and organic surfaceactive products in bars, etc</t>
  </si>
  <si>
    <t>87042290</t>
  </si>
  <si>
    <t xml:space="preserve"> Other motor vehicles for the transport of goods,  g.v.w&gt;5tonnes =&lt;20tonnes (excl.una</t>
  </si>
  <si>
    <t>19053100</t>
  </si>
  <si>
    <t xml:space="preserve"> Sweet biscuits</t>
  </si>
  <si>
    <t>23023000</t>
  </si>
  <si>
    <t>12119090</t>
  </si>
  <si>
    <t xml:space="preserve">  Other plants and parts of plants (including seeds and fruits),</t>
  </si>
  <si>
    <t>84295900</t>
  </si>
  <si>
    <t xml:space="preserve"> Other selfpropelled bulldozers, excavators...</t>
  </si>
  <si>
    <t>90189000</t>
  </si>
  <si>
    <t xml:space="preserve"> Other instruments and appliances for medical, surgical... sciences</t>
  </si>
  <si>
    <r>
      <rPr>
        <b/>
        <sz val="12"/>
        <color indexed="8"/>
        <rFont val="Arial Narrow"/>
        <family val="2"/>
      </rPr>
      <t>Source:</t>
    </r>
    <r>
      <rPr>
        <sz val="12"/>
        <color indexed="8"/>
        <rFont val="Arial Narrow"/>
        <family val="2"/>
      </rPr>
      <t xml:space="preserve"> NISR</t>
    </r>
  </si>
  <si>
    <r>
      <rPr>
        <b/>
        <sz val="14"/>
        <color indexed="8"/>
        <rFont val="Arial Narrow"/>
        <family val="2"/>
      </rPr>
      <t xml:space="preserve">Source: </t>
    </r>
    <r>
      <rPr>
        <sz val="14"/>
        <color indexed="8"/>
        <rFont val="Arial Narrow"/>
        <family val="2"/>
      </rPr>
      <t>NISR</t>
    </r>
  </si>
  <si>
    <r>
      <rPr>
        <b/>
        <sz val="12"/>
        <color indexed="8"/>
        <rFont val="Arial Narrow"/>
        <family val="2"/>
      </rPr>
      <t xml:space="preserve">Source: </t>
    </r>
    <r>
      <rPr>
        <sz val="12"/>
        <color indexed="8"/>
        <rFont val="Arial Narrow"/>
        <family val="2"/>
      </rPr>
      <t>NISR</t>
    </r>
  </si>
  <si>
    <r>
      <rPr>
        <b/>
        <sz val="13"/>
        <color indexed="8"/>
        <rFont val="Arial Narrow"/>
        <family val="2"/>
      </rPr>
      <t>Source:</t>
    </r>
    <r>
      <rPr>
        <sz val="13"/>
        <color indexed="8"/>
        <rFont val="Arial Narrow"/>
        <family val="2"/>
      </rPr>
      <t xml:space="preserve"> NISR</t>
    </r>
  </si>
  <si>
    <r>
      <rPr>
        <b/>
        <sz val="11"/>
        <color indexed="8"/>
        <rFont val="Arial Narrow"/>
        <family val="2"/>
      </rPr>
      <t>Source:</t>
    </r>
    <r>
      <rPr>
        <sz val="11"/>
        <color indexed="8"/>
        <rFont val="Arial Narrow"/>
        <family val="2"/>
      </rPr>
      <t xml:space="preserve"> NISR</t>
    </r>
  </si>
  <si>
    <r>
      <rPr>
        <b/>
        <sz val="15"/>
        <color indexed="8"/>
        <rFont val="Arial Narrow"/>
        <family val="2"/>
      </rPr>
      <t>Source:</t>
    </r>
    <r>
      <rPr>
        <sz val="15"/>
        <color indexed="8"/>
        <rFont val="Arial Narrow"/>
        <family val="2"/>
      </rPr>
      <t xml:space="preserve"> NISR</t>
    </r>
  </si>
  <si>
    <t xml:space="preserve">               </t>
  </si>
  <si>
    <t>2016Q2</t>
  </si>
  <si>
    <r>
      <t xml:space="preserve">*Note: </t>
    </r>
    <r>
      <rPr>
        <sz val="12"/>
        <color indexed="8"/>
        <rFont val="Arial Narrow"/>
        <family val="2"/>
      </rPr>
      <t>South Sudan not yet included in the EAC trade estimates</t>
    </r>
  </si>
  <si>
    <t xml:space="preserve">Top 20 destinations of exports of Rwanda in  2016, Quarter 2 </t>
  </si>
  <si>
    <t>Shares in % Q2</t>
  </si>
  <si>
    <t>South Sudan</t>
  </si>
  <si>
    <t>Thailand</t>
  </si>
  <si>
    <t>Sweden</t>
  </si>
  <si>
    <t>% change Q2/Q1</t>
  </si>
  <si>
    <t>% change Q2/Q2</t>
  </si>
  <si>
    <t>Top 20 countries of origin of the imports of Rwanda in 2016, Quarter 2</t>
  </si>
  <si>
    <t>Top 20 destinations of re-exports of Rwanda in the year 2016, Quarter 2</t>
  </si>
  <si>
    <t>Saudi Arabia</t>
  </si>
  <si>
    <t>Mauritius</t>
  </si>
  <si>
    <t>Qatar</t>
  </si>
  <si>
    <t>Angola</t>
  </si>
  <si>
    <t xml:space="preserve">Top 20 products  exported by Rwanda in  2016, Quarter 2 </t>
  </si>
  <si>
    <t>Top 20 products  imported by Rwanda in  2016, Quarter 2</t>
  </si>
  <si>
    <t>Top 20 products  re-exported by Rwanda in 2016, Quarter 2</t>
  </si>
  <si>
    <t>23021000</t>
  </si>
  <si>
    <t xml:space="preserve"> Bran, sharps.of maize (corn)</t>
  </si>
  <si>
    <t>07133100</t>
  </si>
  <si>
    <t xml:space="preserve"> Seed beans of the species Vigna mungo (L.) Hepper or Vigna</t>
  </si>
  <si>
    <t>12119020</t>
  </si>
  <si>
    <t xml:space="preserve"> Pyrethrum</t>
  </si>
  <si>
    <t xml:space="preserve"> Bran, sharps .of wheat</t>
  </si>
  <si>
    <t>78019900</t>
  </si>
  <si>
    <t xml:space="preserve"> Unwrought lead (excl. refined and containing antimony)</t>
  </si>
  <si>
    <t>10059000</t>
  </si>
  <si>
    <t xml:space="preserve"> Maize (Excluding seed)</t>
  </si>
  <si>
    <t>42029200</t>
  </si>
  <si>
    <t xml:space="preserve"> Other cases and containers  with outer surface of plastic sheeting or of</t>
  </si>
  <si>
    <t>85238010</t>
  </si>
  <si>
    <t xml:space="preserve"> Other discs, tapes, solidstate whether or not recorded</t>
  </si>
  <si>
    <t>31053000</t>
  </si>
  <si>
    <t xml:space="preserve"> Diammonium hydrogenorthophosphate (diammonium phosphate)</t>
  </si>
  <si>
    <t>38220000</t>
  </si>
  <si>
    <t>Diagnostic or laboratory reagents on a backing, prepared</t>
  </si>
  <si>
    <t>85442000</t>
  </si>
  <si>
    <t xml:space="preserve"> Coaxial cable and other coaxial electric conductors</t>
  </si>
  <si>
    <t>85446000</t>
  </si>
  <si>
    <t xml:space="preserve"> Other electric conductors, for a voltage exceeding 1,000 V</t>
  </si>
  <si>
    <t>85185000</t>
  </si>
  <si>
    <t xml:space="preserve"> Electric sound amplifier sets</t>
  </si>
  <si>
    <t>85158000</t>
  </si>
  <si>
    <t xml:space="preserve"> Machines and apparatus for welding/spraying of metals</t>
  </si>
  <si>
    <t>84262000</t>
  </si>
  <si>
    <t xml:space="preserve"> Tower cranes</t>
  </si>
  <si>
    <t>48202000</t>
  </si>
  <si>
    <t xml:space="preserve"> Exercise books</t>
  </si>
  <si>
    <t>84749000</t>
  </si>
  <si>
    <t xml:space="preserve"> Parts of machinery of 84.74</t>
  </si>
  <si>
    <t>85061000</t>
  </si>
  <si>
    <t xml:space="preserve"> Primary cells and primary batteries of manganese dioxide</t>
  </si>
  <si>
    <t>21032000</t>
  </si>
  <si>
    <t xml:space="preserve"> Tomato ketchup and other tomato sauces</t>
  </si>
  <si>
    <t xml:space="preserve"> Black tea (fermented) and partly fermented tea, in immediate packings of a content not exceeding 3 kgs (6.61Ib)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</si>
</sst>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"/>
  </numFmts>
  <fonts count="3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3"/>
      <color indexed="8"/>
      <name val="Arial Narrow"/>
      <family val="2"/>
    </font>
    <font>
      <sz val="13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5"/>
      <name val="Arial Narrow"/>
      <family val="2"/>
    </font>
    <font>
      <b/>
      <sz val="15"/>
      <color indexed="8"/>
      <name val="Arial Narrow"/>
      <family val="2"/>
    </font>
    <font>
      <sz val="1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i/>
      <sz val="12"/>
      <color rgb="FFFF0000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b/>
      <sz val="15"/>
      <color theme="1"/>
      <name val="Arial Narrow"/>
      <family val="2"/>
    </font>
    <font>
      <sz val="15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</cellStyleXfs>
  <cellXfs count="407">
    <xf numFmtId="0" fontId="0" fillId="0" borderId="0" xfId="0"/>
    <xf numFmtId="0" fontId="19" fillId="2" borderId="1" xfId="0" applyFont="1" applyFill="1" applyBorder="1"/>
    <xf numFmtId="0" fontId="19" fillId="2" borderId="2" xfId="0" applyFont="1" applyFill="1" applyBorder="1"/>
    <xf numFmtId="0" fontId="19" fillId="2" borderId="3" xfId="0" applyFont="1" applyFill="1" applyBorder="1"/>
    <xf numFmtId="0" fontId="20" fillId="0" borderId="4" xfId="0" applyFont="1" applyBorder="1" applyAlignment="1">
      <alignment wrapText="1"/>
    </xf>
    <xf numFmtId="0" fontId="20" fillId="0" borderId="5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3" fontId="0" fillId="0" borderId="0" xfId="0" applyNumberFormat="1"/>
    <xf numFmtId="3" fontId="20" fillId="0" borderId="6" xfId="0" applyNumberFormat="1" applyFont="1" applyBorder="1" applyAlignment="1">
      <alignment horizontal="right"/>
    </xf>
    <xf numFmtId="0" fontId="21" fillId="0" borderId="7" xfId="0" applyFont="1" applyBorder="1" applyAlignment="1">
      <alignment horizontal="justify" wrapText="1"/>
    </xf>
    <xf numFmtId="0" fontId="20" fillId="0" borderId="8" xfId="0" applyFont="1" applyBorder="1" applyAlignment="1">
      <alignment horizontal="right"/>
    </xf>
    <xf numFmtId="0" fontId="20" fillId="0" borderId="9" xfId="0" applyFont="1" applyBorder="1" applyAlignment="1">
      <alignment horizontal="right"/>
    </xf>
    <xf numFmtId="3" fontId="20" fillId="0" borderId="9" xfId="0" applyNumberFormat="1" applyFont="1" applyBorder="1" applyAlignment="1">
      <alignment horizontal="right"/>
    </xf>
    <xf numFmtId="0" fontId="21" fillId="0" borderId="7" xfId="0" applyFont="1" applyBorder="1" applyAlignment="1">
      <alignment vertical="top" wrapText="1"/>
    </xf>
    <xf numFmtId="0" fontId="19" fillId="2" borderId="10" xfId="0" applyFont="1" applyFill="1" applyBorder="1"/>
    <xf numFmtId="0" fontId="19" fillId="2" borderId="11" xfId="0" applyFont="1" applyFill="1" applyBorder="1"/>
    <xf numFmtId="0" fontId="19" fillId="2" borderId="12" xfId="0" applyFont="1" applyFill="1" applyBorder="1"/>
    <xf numFmtId="3" fontId="19" fillId="2" borderId="12" xfId="0" applyNumberFormat="1" applyFont="1" applyFill="1" applyBorder="1"/>
    <xf numFmtId="0" fontId="19" fillId="2" borderId="13" xfId="0" applyFont="1" applyFill="1" applyBorder="1"/>
    <xf numFmtId="3" fontId="18" fillId="0" borderId="0" xfId="0" applyNumberFormat="1" applyFont="1"/>
    <xf numFmtId="0" fontId="22" fillId="0" borderId="0" xfId="0" applyFont="1"/>
    <xf numFmtId="0" fontId="23" fillId="0" borderId="0" xfId="0" applyFont="1"/>
    <xf numFmtId="0" fontId="23" fillId="0" borderId="0" xfId="0" applyFont="1" applyBorder="1"/>
    <xf numFmtId="0" fontId="22" fillId="0" borderId="0" xfId="0" applyFont="1" applyBorder="1"/>
    <xf numFmtId="43" fontId="23" fillId="0" borderId="0" xfId="1" applyNumberFormat="1" applyFont="1"/>
    <xf numFmtId="0" fontId="24" fillId="3" borderId="0" xfId="0" applyFont="1" applyFill="1"/>
    <xf numFmtId="0" fontId="25" fillId="0" borderId="0" xfId="0" applyFont="1"/>
    <xf numFmtId="0" fontId="24" fillId="0" borderId="0" xfId="0" applyFont="1"/>
    <xf numFmtId="165" fontId="25" fillId="0" borderId="0" xfId="1" applyNumberFormat="1" applyFont="1" applyFill="1"/>
    <xf numFmtId="165" fontId="24" fillId="0" borderId="0" xfId="1" applyNumberFormat="1" applyFont="1" applyFill="1" applyBorder="1" applyAlignment="1">
      <alignment horizontal="center"/>
    </xf>
    <xf numFmtId="0" fontId="25" fillId="0" borderId="0" xfId="0" applyFont="1" applyBorder="1"/>
    <xf numFmtId="165" fontId="24" fillId="4" borderId="0" xfId="1" applyNumberFormat="1" applyFont="1" applyFill="1" applyBorder="1"/>
    <xf numFmtId="165" fontId="24" fillId="4" borderId="14" xfId="1" applyNumberFormat="1" applyFont="1" applyFill="1" applyBorder="1"/>
    <xf numFmtId="165" fontId="6" fillId="4" borderId="14" xfId="1" applyNumberFormat="1" applyFont="1" applyFill="1" applyBorder="1"/>
    <xf numFmtId="165" fontId="6" fillId="4" borderId="0" xfId="1" applyNumberFormat="1" applyFont="1" applyFill="1" applyBorder="1"/>
    <xf numFmtId="2" fontId="6" fillId="4" borderId="15" xfId="1" applyNumberFormat="1" applyFont="1" applyFill="1" applyBorder="1" applyAlignment="1">
      <alignment horizontal="center"/>
    </xf>
    <xf numFmtId="2" fontId="6" fillId="4" borderId="14" xfId="1" applyNumberFormat="1" applyFont="1" applyFill="1" applyBorder="1" applyAlignment="1">
      <alignment horizontal="center"/>
    </xf>
    <xf numFmtId="2" fontId="6" fillId="4" borderId="0" xfId="1" applyNumberFormat="1" applyFont="1" applyFill="1" applyAlignment="1">
      <alignment horizontal="center"/>
    </xf>
    <xf numFmtId="2" fontId="6" fillId="4" borderId="16" xfId="1" applyNumberFormat="1" applyFont="1" applyFill="1" applyBorder="1" applyAlignment="1">
      <alignment horizontal="center"/>
    </xf>
    <xf numFmtId="2" fontId="6" fillId="4" borderId="17" xfId="1" applyNumberFormat="1" applyFont="1" applyFill="1" applyBorder="1" applyAlignment="1">
      <alignment horizontal="center"/>
    </xf>
    <xf numFmtId="10" fontId="6" fillId="4" borderId="16" xfId="6" applyNumberFormat="1" applyFont="1" applyFill="1" applyBorder="1" applyAlignment="1">
      <alignment horizontal="center"/>
    </xf>
    <xf numFmtId="165" fontId="24" fillId="0" borderId="0" xfId="1" applyNumberFormat="1" applyFont="1" applyFill="1" applyBorder="1"/>
    <xf numFmtId="2" fontId="6" fillId="0" borderId="0" xfId="1" applyNumberFormat="1" applyFont="1" applyFill="1" applyAlignment="1">
      <alignment horizontal="center"/>
    </xf>
    <xf numFmtId="2" fontId="6" fillId="0" borderId="0" xfId="6" applyNumberFormat="1" applyFont="1" applyFill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2" fontId="7" fillId="0" borderId="18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9" fontId="7" fillId="0" borderId="0" xfId="6" applyFont="1" applyFill="1" applyBorder="1" applyAlignment="1">
      <alignment horizontal="center"/>
    </xf>
    <xf numFmtId="0" fontId="25" fillId="0" borderId="0" xfId="0" applyFont="1" applyFill="1"/>
    <xf numFmtId="2" fontId="25" fillId="0" borderId="0" xfId="1" applyNumberFormat="1" applyFont="1"/>
    <xf numFmtId="2" fontId="25" fillId="0" borderId="0" xfId="1" applyNumberFormat="1" applyFont="1" applyAlignment="1">
      <alignment horizontal="center"/>
    </xf>
    <xf numFmtId="10" fontId="7" fillId="0" borderId="0" xfId="6" applyNumberFormat="1" applyFont="1" applyFill="1" applyBorder="1" applyAlignment="1">
      <alignment horizontal="center"/>
    </xf>
    <xf numFmtId="0" fontId="25" fillId="0" borderId="14" xfId="0" applyFont="1" applyBorder="1"/>
    <xf numFmtId="2" fontId="25" fillId="0" borderId="14" xfId="1" applyNumberFormat="1" applyFont="1" applyBorder="1"/>
    <xf numFmtId="2" fontId="25" fillId="0" borderId="14" xfId="1" applyNumberFormat="1" applyFont="1" applyBorder="1" applyAlignment="1">
      <alignment horizontal="center"/>
    </xf>
    <xf numFmtId="2" fontId="7" fillId="0" borderId="15" xfId="1" applyNumberFormat="1" applyFont="1" applyFill="1" applyBorder="1" applyAlignment="1">
      <alignment horizontal="center"/>
    </xf>
    <xf numFmtId="10" fontId="7" fillId="0" borderId="14" xfId="6" applyNumberFormat="1" applyFont="1" applyFill="1" applyBorder="1" applyAlignment="1">
      <alignment horizontal="center"/>
    </xf>
    <xf numFmtId="165" fontId="25" fillId="0" borderId="0" xfId="1" applyNumberFormat="1" applyFont="1" applyFill="1" applyBorder="1" applyAlignment="1">
      <alignment horizontal="left"/>
    </xf>
    <xf numFmtId="0" fontId="25" fillId="0" borderId="0" xfId="0" applyFont="1" applyFill="1" applyBorder="1"/>
    <xf numFmtId="2" fontId="24" fillId="0" borderId="0" xfId="0" applyNumberFormat="1" applyFont="1" applyFill="1" applyBorder="1" applyAlignment="1">
      <alignment horizontal="center"/>
    </xf>
    <xf numFmtId="10" fontId="24" fillId="0" borderId="0" xfId="6" applyNumberFormat="1" applyFont="1" applyFill="1" applyBorder="1" applyAlignment="1">
      <alignment horizontal="center"/>
    </xf>
    <xf numFmtId="43" fontId="25" fillId="0" borderId="0" xfId="1" applyNumberFormat="1" applyFont="1"/>
    <xf numFmtId="165" fontId="24" fillId="0" borderId="0" xfId="1" applyNumberFormat="1" applyFont="1" applyBorder="1"/>
    <xf numFmtId="43" fontId="26" fillId="0" borderId="0" xfId="1" applyNumberFormat="1" applyFont="1" applyBorder="1"/>
    <xf numFmtId="43" fontId="27" fillId="0" borderId="0" xfId="1" applyNumberFormat="1" applyFont="1" applyBorder="1"/>
    <xf numFmtId="43" fontId="7" fillId="0" borderId="0" xfId="1" applyNumberFormat="1" applyFont="1" applyBorder="1"/>
    <xf numFmtId="10" fontId="25" fillId="0" borderId="0" xfId="6" applyNumberFormat="1" applyFont="1" applyFill="1" applyBorder="1" applyAlignment="1">
      <alignment horizontal="center"/>
    </xf>
    <xf numFmtId="2" fontId="25" fillId="0" borderId="0" xfId="0" applyNumberFormat="1" applyFont="1" applyBorder="1"/>
    <xf numFmtId="43" fontId="25" fillId="0" borderId="0" xfId="1" applyNumberFormat="1" applyFont="1" applyBorder="1"/>
    <xf numFmtId="49" fontId="9" fillId="5" borderId="0" xfId="0" applyNumberFormat="1" applyFont="1" applyFill="1" applyBorder="1"/>
    <xf numFmtId="165" fontId="24" fillId="0" borderId="0" xfId="1" applyNumberFormat="1" applyFont="1"/>
    <xf numFmtId="43" fontId="26" fillId="0" borderId="0" xfId="1" applyNumberFormat="1" applyFont="1"/>
    <xf numFmtId="43" fontId="27" fillId="0" borderId="0" xfId="1" applyNumberFormat="1" applyFont="1"/>
    <xf numFmtId="10" fontId="24" fillId="0" borderId="0" xfId="6" applyNumberFormat="1" applyFont="1" applyFill="1" applyAlignment="1">
      <alignment horizontal="center"/>
    </xf>
    <xf numFmtId="2" fontId="25" fillId="0" borderId="0" xfId="0" applyNumberFormat="1" applyFont="1" applyBorder="1" applyAlignment="1">
      <alignment horizontal="center"/>
    </xf>
    <xf numFmtId="10" fontId="25" fillId="0" borderId="0" xfId="6" applyNumberFormat="1" applyFont="1" applyFill="1" applyAlignment="1">
      <alignment horizontal="center"/>
    </xf>
    <xf numFmtId="2" fontId="25" fillId="0" borderId="0" xfId="0" applyNumberFormat="1" applyFont="1"/>
    <xf numFmtId="43" fontId="25" fillId="0" borderId="0" xfId="1" applyNumberFormat="1" applyFont="1" applyFill="1" applyBorder="1"/>
    <xf numFmtId="49" fontId="25" fillId="0" borderId="0" xfId="1" applyNumberFormat="1" applyFont="1"/>
    <xf numFmtId="43" fontId="25" fillId="0" borderId="0" xfId="1" applyNumberFormat="1" applyFont="1" applyFill="1"/>
    <xf numFmtId="0" fontId="28" fillId="0" borderId="0" xfId="0" applyFont="1" applyAlignment="1">
      <alignment horizontal="left"/>
    </xf>
    <xf numFmtId="0" fontId="28" fillId="6" borderId="19" xfId="0" applyFont="1" applyFill="1" applyBorder="1"/>
    <xf numFmtId="0" fontId="28" fillId="6" borderId="19" xfId="0" applyFont="1" applyFill="1" applyBorder="1" applyAlignment="1">
      <alignment horizontal="right"/>
    </xf>
    <xf numFmtId="0" fontId="28" fillId="5" borderId="20" xfId="0" applyFont="1" applyFill="1" applyBorder="1"/>
    <xf numFmtId="2" fontId="22" fillId="5" borderId="21" xfId="0" applyNumberFormat="1" applyFont="1" applyFill="1" applyBorder="1"/>
    <xf numFmtId="43" fontId="22" fillId="0" borderId="21" xfId="0" applyNumberFormat="1" applyFont="1" applyBorder="1"/>
    <xf numFmtId="0" fontId="28" fillId="5" borderId="21" xfId="0" applyFont="1" applyFill="1" applyBorder="1"/>
    <xf numFmtId="10" fontId="22" fillId="0" borderId="0" xfId="6" applyNumberFormat="1" applyFont="1"/>
    <xf numFmtId="2" fontId="28" fillId="5" borderId="21" xfId="0" applyNumberFormat="1" applyFont="1" applyFill="1" applyBorder="1"/>
    <xf numFmtId="43" fontId="28" fillId="0" borderId="21" xfId="0" applyNumberFormat="1" applyFont="1" applyBorder="1"/>
    <xf numFmtId="2" fontId="22" fillId="0" borderId="21" xfId="0" applyNumberFormat="1" applyFont="1" applyBorder="1"/>
    <xf numFmtId="0" fontId="22" fillId="5" borderId="0" xfId="0" applyFont="1" applyFill="1" applyBorder="1"/>
    <xf numFmtId="0" fontId="22" fillId="5" borderId="0" xfId="0" applyFont="1" applyFill="1"/>
    <xf numFmtId="166" fontId="23" fillId="0" borderId="0" xfId="0" applyNumberFormat="1" applyFont="1"/>
    <xf numFmtId="43" fontId="23" fillId="0" borderId="0" xfId="0" applyNumberFormat="1" applyFont="1"/>
    <xf numFmtId="9" fontId="23" fillId="0" borderId="0" xfId="6" applyFont="1"/>
    <xf numFmtId="2" fontId="23" fillId="0" borderId="0" xfId="0" applyNumberFormat="1" applyFont="1"/>
    <xf numFmtId="10" fontId="23" fillId="0" borderId="0" xfId="6" applyNumberFormat="1" applyFont="1"/>
    <xf numFmtId="0" fontId="23" fillId="5" borderId="0" xfId="0" applyFont="1" applyFill="1" applyBorder="1"/>
    <xf numFmtId="0" fontId="29" fillId="5" borderId="0" xfId="0" applyFont="1" applyFill="1" applyBorder="1"/>
    <xf numFmtId="0" fontId="23" fillId="5" borderId="0" xfId="0" applyFont="1" applyFill="1"/>
    <xf numFmtId="166" fontId="23" fillId="0" borderId="0" xfId="1" applyNumberFormat="1" applyFont="1"/>
    <xf numFmtId="0" fontId="24" fillId="6" borderId="19" xfId="0" applyFont="1" applyFill="1" applyBorder="1"/>
    <xf numFmtId="0" fontId="24" fillId="6" borderId="19" xfId="0" applyFont="1" applyFill="1" applyBorder="1" applyAlignment="1">
      <alignment horizontal="right"/>
    </xf>
    <xf numFmtId="0" fontId="30" fillId="6" borderId="19" xfId="0" applyFont="1" applyFill="1" applyBorder="1" applyAlignment="1">
      <alignment horizontal="right"/>
    </xf>
    <xf numFmtId="0" fontId="24" fillId="5" borderId="0" xfId="0" applyFont="1" applyFill="1" applyBorder="1"/>
    <xf numFmtId="43" fontId="25" fillId="0" borderId="0" xfId="1" applyFont="1" applyFill="1" applyAlignment="1"/>
    <xf numFmtId="2" fontId="25" fillId="0" borderId="0" xfId="0" applyNumberFormat="1" applyFont="1" applyAlignment="1"/>
    <xf numFmtId="43" fontId="24" fillId="0" borderId="0" xfId="1" applyFont="1" applyAlignment="1">
      <alignment horizontal="right"/>
    </xf>
    <xf numFmtId="0" fontId="24" fillId="5" borderId="19" xfId="0" applyFont="1" applyFill="1" applyBorder="1"/>
    <xf numFmtId="2" fontId="25" fillId="0" borderId="19" xfId="0" applyNumberFormat="1" applyFont="1" applyFill="1" applyBorder="1" applyAlignment="1"/>
    <xf numFmtId="0" fontId="25" fillId="5" borderId="0" xfId="0" applyFont="1" applyFill="1" applyBorder="1"/>
    <xf numFmtId="166" fontId="25" fillId="5" borderId="0" xfId="1" applyNumberFormat="1" applyFont="1" applyFill="1" applyBorder="1"/>
    <xf numFmtId="43" fontId="23" fillId="0" borderId="0" xfId="1" applyFont="1"/>
    <xf numFmtId="0" fontId="25" fillId="5" borderId="0" xfId="0" applyFont="1" applyFill="1"/>
    <xf numFmtId="0" fontId="30" fillId="5" borderId="0" xfId="0" applyFont="1" applyFill="1" applyBorder="1"/>
    <xf numFmtId="0" fontId="30" fillId="5" borderId="16" xfId="0" applyFont="1" applyFill="1" applyBorder="1"/>
    <xf numFmtId="0" fontId="31" fillId="5" borderId="0" xfId="0" applyFont="1" applyFill="1" applyBorder="1"/>
    <xf numFmtId="0" fontId="30" fillId="5" borderId="14" xfId="0" applyFont="1" applyFill="1" applyBorder="1"/>
    <xf numFmtId="0" fontId="30" fillId="5" borderId="19" xfId="0" applyFont="1" applyFill="1" applyBorder="1"/>
    <xf numFmtId="0" fontId="31" fillId="5" borderId="0" xfId="0" applyFont="1" applyFill="1"/>
    <xf numFmtId="0" fontId="31" fillId="0" borderId="0" xfId="0" applyFont="1" applyFill="1"/>
    <xf numFmtId="0" fontId="31" fillId="0" borderId="0" xfId="0" applyFont="1"/>
    <xf numFmtId="43" fontId="25" fillId="0" borderId="0" xfId="0" applyNumberFormat="1" applyFont="1" applyFill="1"/>
    <xf numFmtId="43" fontId="25" fillId="0" borderId="0" xfId="1" applyFont="1" applyFill="1"/>
    <xf numFmtId="9" fontId="25" fillId="0" borderId="0" xfId="6" applyFont="1"/>
    <xf numFmtId="43" fontId="25" fillId="0" borderId="0" xfId="1" applyFont="1"/>
    <xf numFmtId="2" fontId="25" fillId="0" borderId="0" xfId="1" applyNumberFormat="1" applyFont="1" applyFill="1"/>
    <xf numFmtId="2" fontId="25" fillId="0" borderId="0" xfId="0" applyNumberFormat="1" applyFont="1" applyFill="1"/>
    <xf numFmtId="0" fontId="29" fillId="0" borderId="0" xfId="0" applyFont="1"/>
    <xf numFmtId="0" fontId="23" fillId="0" borderId="0" xfId="0" applyFont="1" applyFill="1"/>
    <xf numFmtId="0" fontId="29" fillId="5" borderId="0" xfId="0" applyFont="1" applyFill="1"/>
    <xf numFmtId="166" fontId="23" fillId="5" borderId="0" xfId="1" applyNumberFormat="1" applyFont="1" applyFill="1" applyBorder="1" applyAlignment="1">
      <alignment horizontal="right"/>
    </xf>
    <xf numFmtId="0" fontId="29" fillId="5" borderId="22" xfId="0" applyFont="1" applyFill="1" applyBorder="1"/>
    <xf numFmtId="0" fontId="23" fillId="5" borderId="20" xfId="0" applyFont="1" applyFill="1" applyBorder="1"/>
    <xf numFmtId="0" fontId="29" fillId="0" borderId="20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5" borderId="20" xfId="0" applyFont="1" applyFill="1" applyBorder="1" applyAlignment="1"/>
    <xf numFmtId="166" fontId="23" fillId="0" borderId="22" xfId="1" applyNumberFormat="1" applyFont="1" applyBorder="1"/>
    <xf numFmtId="0" fontId="29" fillId="5" borderId="16" xfId="0" applyFont="1" applyFill="1" applyBorder="1"/>
    <xf numFmtId="0" fontId="29" fillId="0" borderId="16" xfId="0" applyFont="1" applyFill="1" applyBorder="1" applyAlignment="1">
      <alignment horizontal="right"/>
    </xf>
    <xf numFmtId="0" fontId="29" fillId="0" borderId="24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43" fontId="23" fillId="0" borderId="0" xfId="1" applyFont="1" applyFill="1"/>
    <xf numFmtId="43" fontId="23" fillId="0" borderId="0" xfId="0" applyNumberFormat="1" applyFont="1" applyFill="1"/>
    <xf numFmtId="43" fontId="23" fillId="0" borderId="0" xfId="0" applyNumberFormat="1" applyFont="1" applyFill="1" applyAlignment="1">
      <alignment horizontal="right"/>
    </xf>
    <xf numFmtId="43" fontId="23" fillId="5" borderId="25" xfId="1" applyNumberFormat="1" applyFont="1" applyFill="1" applyBorder="1" applyAlignment="1">
      <alignment horizontal="right"/>
    </xf>
    <xf numFmtId="43" fontId="23" fillId="5" borderId="0" xfId="1" applyNumberFormat="1" applyFont="1" applyFill="1" applyBorder="1" applyAlignment="1">
      <alignment horizontal="right"/>
    </xf>
    <xf numFmtId="0" fontId="29" fillId="5" borderId="14" xfId="0" applyFont="1" applyFill="1" applyBorder="1"/>
    <xf numFmtId="43" fontId="29" fillId="5" borderId="14" xfId="1" applyNumberFormat="1" applyFont="1" applyFill="1" applyBorder="1" applyAlignment="1">
      <alignment horizontal="right"/>
    </xf>
    <xf numFmtId="43" fontId="29" fillId="5" borderId="26" xfId="0" applyNumberFormat="1" applyFont="1" applyFill="1" applyBorder="1" applyAlignment="1">
      <alignment horizontal="right"/>
    </xf>
    <xf numFmtId="43" fontId="29" fillId="5" borderId="14" xfId="0" applyNumberFormat="1" applyFont="1" applyFill="1" applyBorder="1" applyAlignment="1">
      <alignment horizontal="right"/>
    </xf>
    <xf numFmtId="164" fontId="23" fillId="0" borderId="0" xfId="0" applyNumberFormat="1" applyFont="1"/>
    <xf numFmtId="0" fontId="29" fillId="5" borderId="19" xfId="0" applyFont="1" applyFill="1" applyBorder="1"/>
    <xf numFmtId="43" fontId="29" fillId="5" borderId="19" xfId="1" applyNumberFormat="1" applyFont="1" applyFill="1" applyBorder="1" applyAlignment="1">
      <alignment horizontal="right"/>
    </xf>
    <xf numFmtId="43" fontId="29" fillId="5" borderId="27" xfId="0" applyNumberFormat="1" applyFont="1" applyFill="1" applyBorder="1" applyAlignment="1">
      <alignment horizontal="right"/>
    </xf>
    <xf numFmtId="43" fontId="29" fillId="5" borderId="19" xfId="0" applyNumberFormat="1" applyFont="1" applyFill="1" applyBorder="1" applyAlignment="1">
      <alignment horizontal="right"/>
    </xf>
    <xf numFmtId="2" fontId="23" fillId="0" borderId="0" xfId="1" applyNumberFormat="1" applyFont="1" applyFill="1"/>
    <xf numFmtId="2" fontId="23" fillId="0" borderId="0" xfId="0" applyNumberFormat="1" applyFont="1" applyFill="1"/>
    <xf numFmtId="2" fontId="23" fillId="0" borderId="0" xfId="1" applyNumberFormat="1" applyFont="1"/>
    <xf numFmtId="0" fontId="32" fillId="0" borderId="0" xfId="0" applyFont="1"/>
    <xf numFmtId="0" fontId="33" fillId="0" borderId="0" xfId="0" applyFont="1"/>
    <xf numFmtId="0" fontId="32" fillId="6" borderId="19" xfId="0" applyFont="1" applyFill="1" applyBorder="1"/>
    <xf numFmtId="0" fontId="32" fillId="0" borderId="20" xfId="0" applyFont="1" applyFill="1" applyBorder="1"/>
    <xf numFmtId="0" fontId="33" fillId="0" borderId="20" xfId="0" applyFont="1" applyFill="1" applyBorder="1"/>
    <xf numFmtId="2" fontId="14" fillId="0" borderId="20" xfId="0" applyNumberFormat="1" applyFont="1" applyFill="1" applyBorder="1" applyAlignment="1">
      <alignment horizontal="center"/>
    </xf>
    <xf numFmtId="2" fontId="33" fillId="0" borderId="0" xfId="1" applyNumberFormat="1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32" fillId="0" borderId="14" xfId="0" applyFont="1" applyFill="1" applyBorder="1"/>
    <xf numFmtId="0" fontId="33" fillId="0" borderId="14" xfId="0" applyFont="1" applyFill="1" applyBorder="1"/>
    <xf numFmtId="2" fontId="14" fillId="0" borderId="14" xfId="0" applyNumberFormat="1" applyFont="1" applyFill="1" applyBorder="1" applyAlignment="1">
      <alignment horizontal="center"/>
    </xf>
    <xf numFmtId="2" fontId="33" fillId="0" borderId="14" xfId="0" applyNumberFormat="1" applyFont="1" applyBorder="1" applyAlignment="1">
      <alignment horizontal="center"/>
    </xf>
    <xf numFmtId="0" fontId="32" fillId="0" borderId="16" xfId="0" applyFont="1" applyFill="1" applyBorder="1"/>
    <xf numFmtId="0" fontId="33" fillId="0" borderId="16" xfId="0" applyFont="1" applyFill="1" applyBorder="1"/>
    <xf numFmtId="2" fontId="14" fillId="0" borderId="0" xfId="0" applyNumberFormat="1" applyFont="1" applyFill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2" fontId="33" fillId="0" borderId="16" xfId="0" applyNumberFormat="1" applyFont="1" applyFill="1" applyBorder="1" applyAlignment="1">
      <alignment horizontal="center"/>
    </xf>
    <xf numFmtId="2" fontId="33" fillId="0" borderId="16" xfId="1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2" fontId="33" fillId="0" borderId="14" xfId="0" applyNumberFormat="1" applyFont="1" applyFill="1" applyBorder="1" applyAlignment="1">
      <alignment horizontal="center"/>
    </xf>
    <xf numFmtId="0" fontId="32" fillId="0" borderId="19" xfId="0" applyFont="1" applyFill="1" applyBorder="1"/>
    <xf numFmtId="0" fontId="33" fillId="0" borderId="19" xfId="0" applyFont="1" applyFill="1" applyBorder="1"/>
    <xf numFmtId="2" fontId="33" fillId="0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23" fillId="0" borderId="0" xfId="0" applyFont="1" applyFill="1" applyBorder="1"/>
    <xf numFmtId="1" fontId="23" fillId="0" borderId="0" xfId="0" applyNumberFormat="1" applyFont="1"/>
    <xf numFmtId="0" fontId="30" fillId="0" borderId="0" xfId="0" applyFont="1"/>
    <xf numFmtId="0" fontId="30" fillId="6" borderId="28" xfId="0" applyFont="1" applyFill="1" applyBorder="1"/>
    <xf numFmtId="0" fontId="30" fillId="6" borderId="28" xfId="0" applyFont="1" applyFill="1" applyBorder="1" applyAlignment="1">
      <alignment horizontal="center"/>
    </xf>
    <xf numFmtId="0" fontId="31" fillId="5" borderId="16" xfId="0" applyFont="1" applyFill="1" applyBorder="1"/>
    <xf numFmtId="2" fontId="31" fillId="0" borderId="0" xfId="1" applyNumberFormat="1" applyFont="1" applyFill="1" applyAlignment="1">
      <alignment horizontal="center"/>
    </xf>
    <xf numFmtId="2" fontId="31" fillId="0" borderId="0" xfId="1" applyNumberFormat="1" applyFont="1" applyFill="1" applyBorder="1" applyAlignment="1">
      <alignment horizontal="center"/>
    </xf>
    <xf numFmtId="2" fontId="31" fillId="0" borderId="0" xfId="1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168" fontId="31" fillId="0" borderId="0" xfId="0" applyNumberFormat="1" applyFont="1"/>
    <xf numFmtId="2" fontId="31" fillId="0" borderId="0" xfId="1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168" fontId="31" fillId="0" borderId="0" xfId="0" applyNumberFormat="1" applyFont="1" applyBorder="1"/>
    <xf numFmtId="2" fontId="30" fillId="0" borderId="14" xfId="1" applyNumberFormat="1" applyFont="1" applyFill="1" applyBorder="1" applyAlignment="1">
      <alignment horizontal="center"/>
    </xf>
    <xf numFmtId="0" fontId="31" fillId="0" borderId="0" xfId="0" applyFont="1" applyBorder="1"/>
    <xf numFmtId="0" fontId="30" fillId="0" borderId="0" xfId="0" applyFont="1" applyBorder="1"/>
    <xf numFmtId="2" fontId="31" fillId="0" borderId="0" xfId="0" applyNumberFormat="1" applyFont="1" applyBorder="1"/>
    <xf numFmtId="2" fontId="30" fillId="0" borderId="0" xfId="1" applyNumberFormat="1" applyFont="1" applyFill="1" applyBorder="1" applyAlignment="1">
      <alignment horizontal="center"/>
    </xf>
    <xf numFmtId="2" fontId="31" fillId="0" borderId="16" xfId="1" applyNumberFormat="1" applyFont="1" applyFill="1" applyBorder="1" applyAlignment="1">
      <alignment horizontal="center"/>
    </xf>
    <xf numFmtId="2" fontId="31" fillId="0" borderId="16" xfId="0" applyNumberFormat="1" applyFont="1" applyBorder="1" applyAlignment="1">
      <alignment horizontal="center"/>
    </xf>
    <xf numFmtId="2" fontId="31" fillId="0" borderId="16" xfId="1" applyNumberFormat="1" applyFont="1" applyBorder="1" applyAlignment="1">
      <alignment horizontal="center"/>
    </xf>
    <xf numFmtId="2" fontId="30" fillId="0" borderId="19" xfId="1" applyNumberFormat="1" applyFont="1" applyFill="1" applyBorder="1" applyAlignment="1">
      <alignment horizontal="center"/>
    </xf>
    <xf numFmtId="2" fontId="31" fillId="0" borderId="0" xfId="6" applyNumberFormat="1" applyFont="1"/>
    <xf numFmtId="165" fontId="31" fillId="0" borderId="0" xfId="1" applyNumberFormat="1" applyFont="1"/>
    <xf numFmtId="2" fontId="31" fillId="0" borderId="0" xfId="1" applyNumberFormat="1" applyFont="1"/>
    <xf numFmtId="9" fontId="31" fillId="0" borderId="0" xfId="6" applyFont="1"/>
    <xf numFmtId="2" fontId="31" fillId="0" borderId="0" xfId="0" applyNumberFormat="1" applyFont="1"/>
    <xf numFmtId="9" fontId="30" fillId="0" borderId="0" xfId="6" applyFont="1" applyBorder="1"/>
    <xf numFmtId="2" fontId="31" fillId="0" borderId="0" xfId="0" applyNumberFormat="1" applyFont="1" applyFill="1"/>
    <xf numFmtId="165" fontId="31" fillId="0" borderId="0" xfId="1" applyNumberFormat="1" applyFont="1" applyFill="1"/>
    <xf numFmtId="0" fontId="28" fillId="5" borderId="0" xfId="0" applyFont="1" applyFill="1" applyBorder="1"/>
    <xf numFmtId="166" fontId="5" fillId="0" borderId="0" xfId="0" applyNumberFormat="1" applyFont="1" applyFill="1"/>
    <xf numFmtId="165" fontId="23" fillId="0" borderId="0" xfId="1" applyNumberFormat="1" applyFont="1"/>
    <xf numFmtId="165" fontId="23" fillId="0" borderId="0" xfId="1" applyNumberFormat="1" applyFont="1" applyFill="1"/>
    <xf numFmtId="0" fontId="25" fillId="5" borderId="20" xfId="0" applyFont="1" applyFill="1" applyBorder="1"/>
    <xf numFmtId="0" fontId="24" fillId="5" borderId="20" xfId="0" applyFont="1" applyFill="1" applyBorder="1"/>
    <xf numFmtId="0" fontId="24" fillId="5" borderId="20" xfId="0" applyFont="1" applyFill="1" applyBorder="1" applyAlignment="1">
      <alignment horizontal="center" wrapText="1"/>
    </xf>
    <xf numFmtId="0" fontId="24" fillId="5" borderId="23" xfId="0" applyFont="1" applyFill="1" applyBorder="1" applyAlignment="1">
      <alignment horizontal="center"/>
    </xf>
    <xf numFmtId="0" fontId="24" fillId="5" borderId="22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14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21" xfId="0" applyFont="1" applyFill="1" applyBorder="1" applyAlignment="1">
      <alignment horizontal="right"/>
    </xf>
    <xf numFmtId="0" fontId="24" fillId="5" borderId="21" xfId="0" applyFont="1" applyFill="1" applyBorder="1" applyAlignment="1">
      <alignment horizontal="right"/>
    </xf>
    <xf numFmtId="0" fontId="24" fillId="5" borderId="21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right"/>
    </xf>
    <xf numFmtId="2" fontId="23" fillId="5" borderId="0" xfId="0" applyNumberFormat="1" applyFont="1" applyFill="1" applyBorder="1" applyAlignment="1">
      <alignment horizontal="right"/>
    </xf>
    <xf numFmtId="0" fontId="24" fillId="5" borderId="16" xfId="0" applyFont="1" applyFill="1" applyBorder="1"/>
    <xf numFmtId="2" fontId="24" fillId="0" borderId="16" xfId="1" applyNumberFormat="1" applyFont="1" applyFill="1" applyBorder="1" applyAlignment="1">
      <alignment horizontal="center"/>
    </xf>
    <xf numFmtId="2" fontId="24" fillId="5" borderId="25" xfId="0" applyNumberFormat="1" applyFont="1" applyFill="1" applyBorder="1" applyAlignment="1">
      <alignment horizontal="right"/>
    </xf>
    <xf numFmtId="2" fontId="24" fillId="5" borderId="0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43" fontId="5" fillId="0" borderId="0" xfId="1" applyNumberFormat="1" applyFont="1" applyAlignment="1">
      <alignment horizontal="center"/>
    </xf>
    <xf numFmtId="2" fontId="23" fillId="5" borderId="25" xfId="0" applyNumberFormat="1" applyFont="1" applyFill="1" applyBorder="1" applyAlignment="1">
      <alignment horizontal="right"/>
    </xf>
    <xf numFmtId="2" fontId="23" fillId="5" borderId="26" xfId="0" applyNumberFormat="1" applyFont="1" applyFill="1" applyBorder="1" applyAlignment="1">
      <alignment horizontal="right"/>
    </xf>
    <xf numFmtId="2" fontId="23" fillId="5" borderId="14" xfId="0" applyNumberFormat="1" applyFont="1" applyFill="1" applyBorder="1" applyAlignment="1">
      <alignment horizontal="right"/>
    </xf>
    <xf numFmtId="43" fontId="24" fillId="0" borderId="16" xfId="1" applyNumberFormat="1" applyFont="1" applyFill="1" applyBorder="1" applyAlignment="1">
      <alignment horizontal="center"/>
    </xf>
    <xf numFmtId="2" fontId="24" fillId="5" borderId="24" xfId="0" applyNumberFormat="1" applyFont="1" applyFill="1" applyBorder="1" applyAlignment="1">
      <alignment horizontal="right"/>
    </xf>
    <xf numFmtId="2" fontId="24" fillId="5" borderId="16" xfId="0" applyNumberFormat="1" applyFont="1" applyFill="1" applyBorder="1" applyAlignment="1">
      <alignment horizontal="right"/>
    </xf>
    <xf numFmtId="2" fontId="5" fillId="0" borderId="0" xfId="0" applyNumberFormat="1" applyFont="1" applyAlignment="1">
      <alignment horizontal="center"/>
    </xf>
    <xf numFmtId="2" fontId="5" fillId="0" borderId="30" xfId="0" applyNumberFormat="1" applyFont="1" applyFill="1" applyBorder="1" applyAlignment="1">
      <alignment horizontal="center"/>
    </xf>
    <xf numFmtId="2" fontId="24" fillId="5" borderId="16" xfId="1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25" fillId="5" borderId="19" xfId="0" applyFont="1" applyFill="1" applyBorder="1"/>
    <xf numFmtId="2" fontId="5" fillId="0" borderId="19" xfId="0" applyNumberFormat="1" applyFont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2" fontId="5" fillId="0" borderId="19" xfId="1" applyNumberFormat="1" applyFont="1" applyFill="1" applyBorder="1" applyAlignment="1">
      <alignment horizontal="center"/>
    </xf>
    <xf numFmtId="2" fontId="23" fillId="5" borderId="27" xfId="0" applyNumberFormat="1" applyFont="1" applyFill="1" applyBorder="1" applyAlignment="1">
      <alignment horizontal="right"/>
    </xf>
    <xf numFmtId="2" fontId="23" fillId="5" borderId="19" xfId="0" applyNumberFormat="1" applyFont="1" applyFill="1" applyBorder="1" applyAlignment="1">
      <alignment horizontal="right"/>
    </xf>
    <xf numFmtId="0" fontId="4" fillId="5" borderId="0" xfId="0" applyFont="1" applyFill="1"/>
    <xf numFmtId="2" fontId="23" fillId="0" borderId="0" xfId="0" applyNumberFormat="1" applyFont="1" applyBorder="1"/>
    <xf numFmtId="43" fontId="29" fillId="0" borderId="0" xfId="1" applyFont="1"/>
    <xf numFmtId="9" fontId="23" fillId="0" borderId="0" xfId="6" applyFont="1" applyFill="1"/>
    <xf numFmtId="2" fontId="23" fillId="0" borderId="0" xfId="0" applyNumberFormat="1" applyFont="1" applyAlignment="1">
      <alignment horizontal="center"/>
    </xf>
    <xf numFmtId="2" fontId="23" fillId="0" borderId="0" xfId="0" applyNumberFormat="1" applyFont="1" applyFill="1" applyAlignment="1">
      <alignment horizontal="center"/>
    </xf>
    <xf numFmtId="0" fontId="34" fillId="0" borderId="0" xfId="0" applyFont="1"/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43" fontId="25" fillId="0" borderId="0" xfId="1" applyFont="1" applyFill="1" applyBorder="1"/>
    <xf numFmtId="0" fontId="24" fillId="4" borderId="0" xfId="0" applyFont="1" applyFill="1" applyBorder="1" applyAlignment="1">
      <alignment horizontal="left"/>
    </xf>
    <xf numFmtId="0" fontId="24" fillId="4" borderId="14" xfId="0" applyFont="1" applyFill="1" applyBorder="1" applyAlignment="1">
      <alignment horizontal="right"/>
    </xf>
    <xf numFmtId="2" fontId="24" fillId="4" borderId="0" xfId="0" applyNumberFormat="1" applyFont="1" applyFill="1" applyBorder="1" applyAlignment="1">
      <alignment horizontal="right"/>
    </xf>
    <xf numFmtId="2" fontId="24" fillId="4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2" fontId="24" fillId="0" borderId="0" xfId="0" applyNumberFormat="1" applyFont="1" applyFill="1" applyBorder="1" applyAlignment="1">
      <alignment horizontal="right"/>
    </xf>
    <xf numFmtId="9" fontId="24" fillId="0" borderId="0" xfId="6" applyFont="1" applyFill="1" applyBorder="1" applyAlignment="1">
      <alignment horizontal="right"/>
    </xf>
    <xf numFmtId="9" fontId="6" fillId="0" borderId="0" xfId="6" applyFont="1" applyFill="1" applyBorder="1" applyAlignment="1">
      <alignment horizontal="center"/>
    </xf>
    <xf numFmtId="2" fontId="25" fillId="0" borderId="14" xfId="0" applyNumberFormat="1" applyFont="1" applyFill="1" applyBorder="1"/>
    <xf numFmtId="2" fontId="25" fillId="0" borderId="14" xfId="1" applyNumberFormat="1" applyFont="1" applyFill="1" applyBorder="1"/>
    <xf numFmtId="49" fontId="25" fillId="5" borderId="0" xfId="0" applyNumberFormat="1" applyFont="1" applyFill="1"/>
    <xf numFmtId="2" fontId="25" fillId="0" borderId="0" xfId="6" applyNumberFormat="1" applyFont="1" applyBorder="1" applyAlignment="1">
      <alignment horizontal="center"/>
    </xf>
    <xf numFmtId="9" fontId="25" fillId="0" borderId="0" xfId="6" applyNumberFormat="1" applyFont="1" applyBorder="1" applyAlignment="1">
      <alignment horizontal="center"/>
    </xf>
    <xf numFmtId="43" fontId="25" fillId="0" borderId="0" xfId="0" applyNumberFormat="1" applyFont="1" applyBorder="1"/>
    <xf numFmtId="0" fontId="35" fillId="0" borderId="0" xfId="0" applyFont="1" applyBorder="1"/>
    <xf numFmtId="2" fontId="25" fillId="0" borderId="0" xfId="6" applyNumberFormat="1" applyFont="1" applyBorder="1"/>
    <xf numFmtId="10" fontId="25" fillId="0" borderId="0" xfId="6" applyNumberFormat="1" applyFont="1" applyBorder="1"/>
    <xf numFmtId="49" fontId="25" fillId="5" borderId="0" xfId="0" applyNumberFormat="1" applyFont="1" applyFill="1" applyBorder="1"/>
    <xf numFmtId="0" fontId="24" fillId="0" borderId="0" xfId="0" applyFont="1" applyBorder="1"/>
    <xf numFmtId="49" fontId="25" fillId="5" borderId="0" xfId="0" applyNumberFormat="1" applyFont="1" applyFill="1" applyBorder="1" applyAlignment="1"/>
    <xf numFmtId="0" fontId="24" fillId="4" borderId="0" xfId="0" applyFont="1" applyFill="1"/>
    <xf numFmtId="165" fontId="25" fillId="0" borderId="0" xfId="1" applyNumberFormat="1" applyFont="1"/>
    <xf numFmtId="49" fontId="24" fillId="0" borderId="0" xfId="1" applyNumberFormat="1" applyFont="1" applyAlignment="1">
      <alignment horizontal="center"/>
    </xf>
    <xf numFmtId="49" fontId="24" fillId="3" borderId="0" xfId="1" applyNumberFormat="1" applyFont="1" applyFill="1" applyAlignment="1">
      <alignment horizontal="center"/>
    </xf>
    <xf numFmtId="165" fontId="24" fillId="3" borderId="0" xfId="1" applyNumberFormat="1" applyFont="1" applyFill="1" applyAlignment="1">
      <alignment horizontal="center"/>
    </xf>
    <xf numFmtId="165" fontId="24" fillId="0" borderId="0" xfId="1" applyNumberFormat="1" applyFont="1" applyFill="1" applyAlignment="1">
      <alignment horizontal="center"/>
    </xf>
    <xf numFmtId="43" fontId="6" fillId="4" borderId="16" xfId="1" applyNumberFormat="1" applyFont="1" applyFill="1" applyBorder="1" applyAlignment="1">
      <alignment horizontal="center"/>
    </xf>
    <xf numFmtId="2" fontId="6" fillId="4" borderId="31" xfId="1" applyNumberFormat="1" applyFont="1" applyFill="1" applyBorder="1" applyAlignment="1">
      <alignment horizontal="center"/>
    </xf>
    <xf numFmtId="43" fontId="24" fillId="0" borderId="0" xfId="1" applyFont="1" applyFill="1" applyAlignment="1">
      <alignment horizontal="center"/>
    </xf>
    <xf numFmtId="43" fontId="24" fillId="0" borderId="0" xfId="1" applyFont="1" applyFill="1" applyBorder="1" applyAlignment="1">
      <alignment horizontal="center"/>
    </xf>
    <xf numFmtId="2" fontId="25" fillId="0" borderId="0" xfId="0" applyNumberFormat="1" applyFont="1" applyAlignment="1">
      <alignment horizontal="center"/>
    </xf>
    <xf numFmtId="2" fontId="25" fillId="0" borderId="14" xfId="0" applyNumberFormat="1" applyFont="1" applyBorder="1" applyAlignment="1">
      <alignment horizontal="center"/>
    </xf>
    <xf numFmtId="43" fontId="25" fillId="0" borderId="0" xfId="1" applyFont="1" applyBorder="1"/>
    <xf numFmtId="9" fontId="25" fillId="0" borderId="0" xfId="6" applyFont="1" applyBorder="1"/>
    <xf numFmtId="49" fontId="25" fillId="0" borderId="0" xfId="1" applyNumberFormat="1" applyFont="1" applyBorder="1"/>
    <xf numFmtId="49" fontId="24" fillId="4" borderId="0" xfId="0" applyNumberFormat="1" applyFont="1" applyFill="1" applyBorder="1" applyAlignment="1">
      <alignment horizontal="left"/>
    </xf>
    <xf numFmtId="49" fontId="25" fillId="0" borderId="0" xfId="0" applyNumberFormat="1" applyFont="1"/>
    <xf numFmtId="49" fontId="24" fillId="0" borderId="0" xfId="0" applyNumberFormat="1" applyFont="1"/>
    <xf numFmtId="165" fontId="24" fillId="4" borderId="14" xfId="1" applyNumberFormat="1" applyFont="1" applyFill="1" applyBorder="1" applyAlignment="1">
      <alignment horizontal="center"/>
    </xf>
    <xf numFmtId="165" fontId="6" fillId="4" borderId="14" xfId="1" applyNumberFormat="1" applyFont="1" applyFill="1" applyBorder="1" applyAlignment="1">
      <alignment horizontal="center"/>
    </xf>
    <xf numFmtId="165" fontId="6" fillId="4" borderId="0" xfId="1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left"/>
    </xf>
    <xf numFmtId="2" fontId="6" fillId="0" borderId="0" xfId="1" applyNumberFormat="1" applyFont="1" applyFill="1" applyAlignment="1">
      <alignment horizontal="right"/>
    </xf>
    <xf numFmtId="2" fontId="6" fillId="0" borderId="18" xfId="1" applyNumberFormat="1" applyFont="1" applyFill="1" applyBorder="1" applyAlignment="1">
      <alignment horizontal="center"/>
    </xf>
    <xf numFmtId="2" fontId="24" fillId="0" borderId="0" xfId="0" applyNumberFormat="1" applyFont="1" applyFill="1" applyBorder="1"/>
    <xf numFmtId="2" fontId="24" fillId="0" borderId="0" xfId="1" applyNumberFormat="1" applyFont="1" applyFill="1" applyBorder="1" applyAlignment="1">
      <alignment horizontal="center"/>
    </xf>
    <xf numFmtId="10" fontId="24" fillId="0" borderId="0" xfId="1" applyNumberFormat="1" applyFont="1" applyFill="1" applyBorder="1" applyAlignment="1">
      <alignment horizontal="center"/>
    </xf>
    <xf numFmtId="9" fontId="24" fillId="0" borderId="0" xfId="6" applyFont="1" applyFill="1" applyBorder="1" applyAlignment="1">
      <alignment horizontal="center"/>
    </xf>
    <xf numFmtId="2" fontId="25" fillId="0" borderId="0" xfId="1" applyNumberFormat="1" applyFont="1" applyFill="1" applyBorder="1" applyAlignment="1">
      <alignment horizontal="center"/>
    </xf>
    <xf numFmtId="43" fontId="25" fillId="0" borderId="0" xfId="1" applyNumberFormat="1" applyFont="1" applyFill="1" applyBorder="1" applyAlignment="1"/>
    <xf numFmtId="9" fontId="25" fillId="0" borderId="0" xfId="6" applyFont="1" applyFill="1" applyBorder="1" applyAlignment="1">
      <alignment horizontal="center"/>
    </xf>
    <xf numFmtId="10" fontId="25" fillId="0" borderId="0" xfId="1" applyNumberFormat="1" applyFont="1" applyFill="1" applyAlignment="1">
      <alignment horizontal="center"/>
    </xf>
    <xf numFmtId="9" fontId="24" fillId="0" borderId="0" xfId="6" applyFont="1" applyFill="1" applyAlignment="1">
      <alignment horizontal="center"/>
    </xf>
    <xf numFmtId="10" fontId="24" fillId="0" borderId="0" xfId="1" applyNumberFormat="1" applyFont="1" applyFill="1" applyAlignment="1">
      <alignment horizontal="center"/>
    </xf>
    <xf numFmtId="10" fontId="24" fillId="0" borderId="0" xfId="0" applyNumberFormat="1" applyFont="1" applyFill="1" applyBorder="1" applyAlignment="1">
      <alignment horizontal="center"/>
    </xf>
    <xf numFmtId="9" fontId="24" fillId="0" borderId="0" xfId="6" applyFont="1" applyFill="1" applyBorder="1"/>
    <xf numFmtId="10" fontId="25" fillId="0" borderId="0" xfId="0" applyNumberFormat="1" applyFont="1" applyFill="1" applyBorder="1"/>
    <xf numFmtId="9" fontId="25" fillId="0" borderId="0" xfId="6" applyFont="1" applyFill="1" applyBorder="1"/>
    <xf numFmtId="49" fontId="25" fillId="0" borderId="0" xfId="0" applyNumberFormat="1" applyFont="1" applyBorder="1"/>
    <xf numFmtId="2" fontId="25" fillId="0" borderId="0" xfId="0" applyNumberFormat="1" applyFont="1" applyFill="1" applyBorder="1"/>
    <xf numFmtId="10" fontId="25" fillId="0" borderId="0" xfId="0" applyNumberFormat="1" applyFont="1" applyBorder="1"/>
    <xf numFmtId="49" fontId="25" fillId="0" borderId="0" xfId="0" applyNumberFormat="1" applyFont="1" applyBorder="1" applyAlignment="1">
      <alignment horizontal="left"/>
    </xf>
    <xf numFmtId="49" fontId="9" fillId="0" borderId="0" xfId="3" applyNumberFormat="1" applyFont="1" applyFill="1" applyBorder="1" applyAlignment="1">
      <alignment wrapText="1"/>
    </xf>
    <xf numFmtId="0" fontId="36" fillId="0" borderId="0" xfId="0" applyFont="1" applyBorder="1"/>
    <xf numFmtId="2" fontId="25" fillId="0" borderId="0" xfId="1" applyNumberFormat="1" applyFont="1" applyFill="1" applyAlignment="1">
      <alignment horizontal="center"/>
    </xf>
    <xf numFmtId="49" fontId="25" fillId="0" borderId="0" xfId="1" applyNumberFormat="1" applyFont="1" applyFill="1" applyBorder="1" applyAlignment="1">
      <alignment horizontal="left"/>
    </xf>
    <xf numFmtId="49" fontId="25" fillId="0" borderId="0" xfId="0" applyNumberFormat="1" applyFont="1" applyFill="1" applyBorder="1" applyAlignment="1"/>
    <xf numFmtId="0" fontId="24" fillId="4" borderId="0" xfId="0" applyFont="1" applyFill="1" applyBorder="1" applyAlignment="1">
      <alignment horizontal="right"/>
    </xf>
    <xf numFmtId="2" fontId="6" fillId="4" borderId="0" xfId="1" applyNumberFormat="1" applyFont="1" applyFill="1" applyBorder="1" applyAlignment="1">
      <alignment horizontal="center"/>
    </xf>
    <xf numFmtId="165" fontId="24" fillId="0" borderId="0" xfId="1" applyNumberFormat="1" applyFont="1" applyFill="1"/>
    <xf numFmtId="43" fontId="24" fillId="0" borderId="0" xfId="1" applyFont="1" applyFill="1" applyBorder="1" applyAlignment="1">
      <alignment vertical="center"/>
    </xf>
    <xf numFmtId="10" fontId="24" fillId="0" borderId="0" xfId="6" applyNumberFormat="1" applyFont="1" applyFill="1" applyAlignment="1">
      <alignment vertical="center"/>
    </xf>
    <xf numFmtId="10" fontId="24" fillId="0" borderId="0" xfId="6" applyNumberFormat="1" applyFont="1" applyFill="1" applyAlignment="1"/>
    <xf numFmtId="43" fontId="25" fillId="0" borderId="0" xfId="1" applyNumberFormat="1" applyFont="1" applyAlignment="1">
      <alignment horizontal="left"/>
    </xf>
    <xf numFmtId="2" fontId="25" fillId="0" borderId="0" xfId="1" applyNumberFormat="1" applyFont="1" applyFill="1" applyBorder="1" applyAlignment="1">
      <alignment horizontal="center" vertical="center"/>
    </xf>
    <xf numFmtId="2" fontId="25" fillId="0" borderId="0" xfId="6" applyNumberFormat="1" applyFont="1" applyFill="1" applyBorder="1" applyAlignment="1">
      <alignment horizontal="center" vertical="center"/>
    </xf>
    <xf numFmtId="9" fontId="25" fillId="0" borderId="0" xfId="6" applyNumberFormat="1" applyFont="1" applyFill="1" applyBorder="1" applyAlignment="1">
      <alignment horizontal="center"/>
    </xf>
    <xf numFmtId="43" fontId="25" fillId="0" borderId="0" xfId="0" applyNumberFormat="1" applyFont="1" applyAlignment="1">
      <alignment horizontal="left"/>
    </xf>
    <xf numFmtId="9" fontId="25" fillId="0" borderId="0" xfId="6" applyFont="1" applyFill="1"/>
    <xf numFmtId="43" fontId="24" fillId="0" borderId="0" xfId="1" applyFont="1" applyFill="1" applyBorder="1"/>
    <xf numFmtId="10" fontId="24" fillId="0" borderId="0" xfId="6" applyNumberFormat="1" applyFont="1" applyFill="1" applyBorder="1" applyAlignment="1">
      <alignment vertical="center"/>
    </xf>
    <xf numFmtId="10" fontId="24" fillId="0" borderId="0" xfId="6" applyNumberFormat="1" applyFont="1" applyFill="1" applyBorder="1" applyAlignment="1"/>
    <xf numFmtId="43" fontId="24" fillId="0" borderId="0" xfId="1" applyFont="1" applyFill="1"/>
    <xf numFmtId="2" fontId="24" fillId="0" borderId="0" xfId="1" applyNumberFormat="1" applyFont="1" applyFill="1" applyBorder="1"/>
    <xf numFmtId="43" fontId="24" fillId="0" borderId="0" xfId="1" applyFont="1" applyFill="1" applyBorder="1" applyAlignment="1">
      <alignment horizontal="center" vertical="center"/>
    </xf>
    <xf numFmtId="0" fontId="7" fillId="0" borderId="0" xfId="0" applyFont="1" applyFill="1" applyBorder="1"/>
    <xf numFmtId="43" fontId="25" fillId="0" borderId="0" xfId="1" applyFont="1" applyFill="1" applyBorder="1" applyAlignment="1">
      <alignment horizontal="center"/>
    </xf>
    <xf numFmtId="0" fontId="9" fillId="0" borderId="0" xfId="5" applyFont="1" applyFill="1" applyBorder="1" applyAlignment="1">
      <alignment horizontal="left" wrapText="1"/>
    </xf>
    <xf numFmtId="43" fontId="9" fillId="0" borderId="0" xfId="1" applyNumberFormat="1" applyFont="1" applyFill="1" applyBorder="1" applyAlignment="1">
      <alignment horizontal="right" wrapText="1"/>
    </xf>
    <xf numFmtId="49" fontId="25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6" fillId="0" borderId="0" xfId="0" applyFont="1" applyFill="1" applyBorder="1"/>
    <xf numFmtId="10" fontId="25" fillId="0" borderId="0" xfId="1" applyNumberFormat="1" applyFont="1" applyFill="1" applyBorder="1" applyAlignment="1">
      <alignment horizontal="center"/>
    </xf>
    <xf numFmtId="0" fontId="9" fillId="0" borderId="0" xfId="4" applyFont="1" applyFill="1" applyBorder="1" applyAlignment="1">
      <alignment wrapText="1"/>
    </xf>
    <xf numFmtId="167" fontId="25" fillId="0" borderId="0" xfId="0" applyNumberFormat="1" applyFont="1" applyFill="1" applyBorder="1"/>
    <xf numFmtId="49" fontId="24" fillId="4" borderId="0" xfId="0" applyNumberFormat="1" applyFont="1" applyFill="1"/>
    <xf numFmtId="0" fontId="25" fillId="4" borderId="0" xfId="0" applyFont="1" applyFill="1"/>
    <xf numFmtId="49" fontId="34" fillId="0" borderId="0" xfId="0" applyNumberFormat="1" applyFont="1"/>
    <xf numFmtId="49" fontId="24" fillId="4" borderId="0" xfId="1" applyNumberFormat="1" applyFont="1" applyFill="1" applyAlignment="1">
      <alignment horizontal="left"/>
    </xf>
    <xf numFmtId="43" fontId="24" fillId="4" borderId="16" xfId="0" applyNumberFormat="1" applyFont="1" applyFill="1" applyBorder="1"/>
    <xf numFmtId="49" fontId="24" fillId="0" borderId="0" xfId="0" applyNumberFormat="1" applyFont="1" applyFill="1"/>
    <xf numFmtId="0" fontId="24" fillId="0" borderId="0" xfId="0" applyFont="1" applyFill="1"/>
    <xf numFmtId="43" fontId="24" fillId="0" borderId="0" xfId="0" applyNumberFormat="1" applyFont="1" applyFill="1" applyBorder="1"/>
    <xf numFmtId="10" fontId="6" fillId="0" borderId="0" xfId="6" applyNumberFormat="1" applyFont="1" applyFill="1" applyBorder="1" applyAlignment="1">
      <alignment horizontal="center"/>
    </xf>
    <xf numFmtId="2" fontId="25" fillId="0" borderId="32" xfId="0" applyNumberFormat="1" applyFont="1" applyBorder="1" applyAlignment="1">
      <alignment horizontal="center"/>
    </xf>
    <xf numFmtId="0" fontId="25" fillId="0" borderId="0" xfId="0" applyFont="1" applyAlignment="1">
      <alignment wrapText="1"/>
    </xf>
    <xf numFmtId="0" fontId="24" fillId="7" borderId="0" xfId="0" applyFont="1" applyFill="1"/>
    <xf numFmtId="0" fontId="25" fillId="7" borderId="0" xfId="0" applyFont="1" applyFill="1"/>
    <xf numFmtId="10" fontId="31" fillId="0" borderId="0" xfId="6" applyNumberFormat="1" applyFont="1" applyBorder="1"/>
    <xf numFmtId="10" fontId="30" fillId="0" borderId="0" xfId="6" applyNumberFormat="1" applyFont="1" applyBorder="1"/>
    <xf numFmtId="10" fontId="31" fillId="0" borderId="0" xfId="6" applyNumberFormat="1" applyFont="1"/>
    <xf numFmtId="0" fontId="23" fillId="0" borderId="22" xfId="0" applyFont="1" applyBorder="1"/>
    <xf numFmtId="2" fontId="33" fillId="0" borderId="0" xfId="0" applyNumberFormat="1" applyFont="1"/>
    <xf numFmtId="2" fontId="33" fillId="0" borderId="16" xfId="0" applyNumberFormat="1" applyFont="1" applyBorder="1"/>
    <xf numFmtId="2" fontId="31" fillId="0" borderId="0" xfId="6" applyNumberFormat="1" applyFont="1" applyBorder="1" applyAlignment="1">
      <alignment horizontal="center"/>
    </xf>
    <xf numFmtId="2" fontId="31" fillId="0" borderId="0" xfId="6" applyNumberFormat="1" applyFont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25" fillId="0" borderId="33" xfId="1" applyNumberFormat="1" applyFont="1" applyBorder="1" applyAlignment="1">
      <alignment horizontal="center"/>
    </xf>
    <xf numFmtId="2" fontId="25" fillId="0" borderId="0" xfId="1" applyNumberFormat="1" applyFont="1" applyBorder="1"/>
    <xf numFmtId="2" fontId="25" fillId="0" borderId="0" xfId="1" applyNumberFormat="1" applyFont="1" applyBorder="1" applyAlignment="1">
      <alignment horizontal="center"/>
    </xf>
    <xf numFmtId="2" fontId="25" fillId="0" borderId="33" xfId="0" applyNumberFormat="1" applyFont="1" applyFill="1" applyBorder="1" applyAlignment="1">
      <alignment horizontal="center"/>
    </xf>
    <xf numFmtId="2" fontId="25" fillId="0" borderId="32" xfId="0" applyNumberFormat="1" applyFont="1" applyFill="1" applyBorder="1" applyAlignment="1">
      <alignment horizontal="center"/>
    </xf>
    <xf numFmtId="2" fontId="25" fillId="0" borderId="0" xfId="0" applyNumberFormat="1" applyFont="1" applyFill="1" applyAlignment="1">
      <alignment horizontal="center"/>
    </xf>
    <xf numFmtId="165" fontId="9" fillId="0" borderId="0" xfId="1" applyNumberFormat="1" applyFont="1" applyFill="1" applyBorder="1" applyAlignment="1">
      <alignment horizontal="left"/>
    </xf>
    <xf numFmtId="0" fontId="0" fillId="0" borderId="0" xfId="0" applyBorder="1"/>
    <xf numFmtId="43" fontId="25" fillId="0" borderId="0" xfId="1" applyNumberFormat="1" applyFont="1" applyBorder="1" applyAlignment="1">
      <alignment horizontal="center"/>
    </xf>
    <xf numFmtId="43" fontId="17" fillId="0" borderId="0" xfId="1" applyNumberFormat="1" applyFont="1"/>
    <xf numFmtId="2" fontId="25" fillId="0" borderId="14" xfId="1" applyNumberFormat="1" applyFont="1" applyFill="1" applyBorder="1" applyAlignment="1">
      <alignment horizontal="center"/>
    </xf>
    <xf numFmtId="2" fontId="25" fillId="0" borderId="32" xfId="1" applyNumberFormat="1" applyFont="1" applyBorder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2" fontId="25" fillId="0" borderId="0" xfId="1" applyNumberFormat="1" applyFont="1" applyAlignment="1">
      <alignment horizontal="center" vertical="center"/>
    </xf>
    <xf numFmtId="2" fontId="25" fillId="0" borderId="33" xfId="0" applyNumberFormat="1" applyFont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2" fontId="25" fillId="0" borderId="14" xfId="0" applyNumberFormat="1" applyFont="1" applyFill="1" applyBorder="1" applyAlignment="1">
      <alignment horizontal="center"/>
    </xf>
    <xf numFmtId="2" fontId="25" fillId="0" borderId="0" xfId="1" applyNumberFormat="1" applyFont="1" applyFill="1" applyAlignment="1">
      <alignment horizontal="center" vertical="center"/>
    </xf>
    <xf numFmtId="2" fontId="7" fillId="0" borderId="18" xfId="1" applyNumberFormat="1" applyFont="1" applyFill="1" applyBorder="1" applyAlignment="1">
      <alignment horizontal="center" vertical="center"/>
    </xf>
    <xf numFmtId="10" fontId="7" fillId="0" borderId="0" xfId="6" applyNumberFormat="1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/>
    </xf>
    <xf numFmtId="0" fontId="24" fillId="5" borderId="22" xfId="0" applyFont="1" applyFill="1" applyBorder="1" applyAlignment="1">
      <alignment horizontal="center" wrapText="1"/>
    </xf>
    <xf numFmtId="165" fontId="24" fillId="3" borderId="0" xfId="1" applyNumberFormat="1" applyFont="1" applyFill="1" applyAlignment="1">
      <alignment horizontal="center"/>
    </xf>
  </cellXfs>
  <cellStyles count="7">
    <cellStyle name="Comma" xfId="1" builtinId="3"/>
    <cellStyle name="Comma 3" xfId="2"/>
    <cellStyle name="Normal" xfId="0" builtinId="0"/>
    <cellStyle name="Normal_exportscommodity" xfId="3"/>
    <cellStyle name="Normal_importscommodityQ3" xfId="4"/>
    <cellStyle name="Normal_topimportMsAccess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en-US"/>
              <a:t>Rwanda's Formal External Trade in Goods  (values in US$ million)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1058345044041099E-2"/>
          <c:y val="0.16089129483814524"/>
          <c:w val="0.82498409584270016"/>
          <c:h val="0.78770815106445025"/>
        </c:manualLayout>
      </c:layout>
      <c:lineChart>
        <c:grouping val="standard"/>
        <c:ser>
          <c:idx val="0"/>
          <c:order val="0"/>
          <c:tx>
            <c:strRef>
              <c:f>'Graph Overall'!$B$4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</c:strCache>
            </c:strRef>
          </c:cat>
          <c:val>
            <c:numRef>
              <c:f>'Graph Overall'!$C$4:$L$4</c:f>
              <c:numCache>
                <c:formatCode>0.00</c:formatCode>
                <c:ptCount val="10"/>
                <c:pt idx="0">
                  <c:v>92.155283489475252</c:v>
                </c:pt>
                <c:pt idx="1">
                  <c:v>104.73945905606624</c:v>
                </c:pt>
                <c:pt idx="2">
                  <c:v>129.94642316139922</c:v>
                </c:pt>
                <c:pt idx="3">
                  <c:v>124.74735184815792</c:v>
                </c:pt>
                <c:pt idx="4" formatCode="_(* #,##0.00_);_(* \(#,##0.00\);_(* &quot;-&quot;??_);_(@_)">
                  <c:v>100.64483811658162</c:v>
                </c:pt>
                <c:pt idx="5" formatCode="_(* #,##0.00_);_(* \(#,##0.00\);_(* &quot;-&quot;??_);_(@_)">
                  <c:v>93.892010628830405</c:v>
                </c:pt>
                <c:pt idx="6" formatCode="_(* #,##0.00_);_(* \(#,##0.00\);_(* &quot;-&quot;??_);_(@_)">
                  <c:v>114.23969537181043</c:v>
                </c:pt>
                <c:pt idx="7" formatCode="_(* #,##0.00_);_(* \(#,##0.00\);_(* &quot;-&quot;??_);_(@_)">
                  <c:v>97.026038922193052</c:v>
                </c:pt>
                <c:pt idx="8" formatCode="_(* #,##0.00_);_(* \(#,##0.00\);_(* &quot;-&quot;??_);_(@_)">
                  <c:v>91.794880892676019</c:v>
                </c:pt>
                <c:pt idx="9" formatCode="_(* #,##0.00_);_(* \(#,##0.00\);_(* &quot;-&quot;??_);_(@_)">
                  <c:v>92.23733468302774</c:v>
                </c:pt>
              </c:numCache>
            </c:numRef>
          </c:val>
        </c:ser>
        <c:ser>
          <c:idx val="1"/>
          <c:order val="1"/>
          <c:tx>
            <c:strRef>
              <c:f>'Graph Overall'!$B$5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</c:strCache>
            </c:strRef>
          </c:cat>
          <c:val>
            <c:numRef>
              <c:f>'Graph Overall'!$C$5:$L$5</c:f>
              <c:numCache>
                <c:formatCode>0.00</c:formatCode>
                <c:ptCount val="10"/>
                <c:pt idx="0">
                  <c:v>520.83801506306907</c:v>
                </c:pt>
                <c:pt idx="1">
                  <c:v>478.37934204721682</c:v>
                </c:pt>
                <c:pt idx="2">
                  <c:v>476.95540502548869</c:v>
                </c:pt>
                <c:pt idx="3">
                  <c:v>457.04837802482592</c:v>
                </c:pt>
                <c:pt idx="4" formatCode="_(* #,##0.00_);_(* \(#,##0.00\);_(* &quot;-&quot;??_);_(@_)">
                  <c:v>432.60643925005297</c:v>
                </c:pt>
                <c:pt idx="5" formatCode="_(* #,##0.00_);_(* \(#,##0.00\);_(* &quot;-&quot;??_);_(@_)">
                  <c:v>470.70332072607403</c:v>
                </c:pt>
                <c:pt idx="6" formatCode="_(* #,##0.00_);_(* \(#,##0.00\);_(* &quot;-&quot;??_);_(@_)">
                  <c:v>481.14524464652476</c:v>
                </c:pt>
                <c:pt idx="7" formatCode="_(* #,##0.00_);_(* \(#,##0.00\);_(* &quot;-&quot;??_);_(@_)">
                  <c:v>478.75441095884696</c:v>
                </c:pt>
                <c:pt idx="8" formatCode="_(* #,##0.00_);_(* \(#,##0.00\);_(* &quot;-&quot;??_);_(@_)">
                  <c:v>456.92874776701171</c:v>
                </c:pt>
                <c:pt idx="9" formatCode="_(* #,##0.00_);_(* \(#,##0.00\);_(* &quot;-&quot;??_);_(@_)">
                  <c:v>483.86264339228075</c:v>
                </c:pt>
              </c:numCache>
            </c:numRef>
          </c:val>
        </c:ser>
        <c:ser>
          <c:idx val="2"/>
          <c:order val="2"/>
          <c:tx>
            <c:strRef>
              <c:f>'Graph Overall'!$B$6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</c:strCache>
            </c:strRef>
          </c:cat>
          <c:val>
            <c:numRef>
              <c:f>'Graph Overall'!$C$6:$L$6</c:f>
              <c:numCache>
                <c:formatCode>0.00</c:formatCode>
                <c:ptCount val="10"/>
                <c:pt idx="0">
                  <c:v>39.039370661132523</c:v>
                </c:pt>
                <c:pt idx="1">
                  <c:v>58.742062968060736</c:v>
                </c:pt>
                <c:pt idx="2">
                  <c:v>63.928630288285916</c:v>
                </c:pt>
                <c:pt idx="3">
                  <c:v>38.091886033844062</c:v>
                </c:pt>
                <c:pt idx="4" formatCode="_(* #,##0.00_);_(* \(#,##0.00\);_(* &quot;-&quot;??_);_(@_)">
                  <c:v>38.091527781372022</c:v>
                </c:pt>
                <c:pt idx="5" formatCode="_(* #,##0.00_);_(* \(#,##0.00\);_(* &quot;-&quot;??_);_(@_)">
                  <c:v>46.126058634526885</c:v>
                </c:pt>
                <c:pt idx="6" formatCode="_(* #,##0.00_);_(* \(#,##0.00\);_(* &quot;-&quot;??_);_(@_)">
                  <c:v>46.052593380955003</c:v>
                </c:pt>
                <c:pt idx="7" formatCode="_(* #,##0.00_);_(* \(#,##0.00\);_(* &quot;-&quot;??_);_(@_)">
                  <c:v>39.896989696567779</c:v>
                </c:pt>
                <c:pt idx="8" formatCode="_(* #,##0.00_);_(* \(#,##0.00\);_(* &quot;-&quot;??_);_(@_)">
                  <c:v>41.031331711794046</c:v>
                </c:pt>
                <c:pt idx="9" formatCode="_(* #,##0.00_);_(* \(#,##0.00\);_(* &quot;-&quot;??_);_(@_)">
                  <c:v>50.433116070813405</c:v>
                </c:pt>
              </c:numCache>
            </c:numRef>
          </c:val>
        </c:ser>
        <c:ser>
          <c:idx val="3"/>
          <c:order val="3"/>
          <c:tx>
            <c:strRef>
              <c:f>'Graph Overall'!$B$7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</c:strCache>
            </c:strRef>
          </c:cat>
          <c:val>
            <c:numRef>
              <c:f>'Graph Overall'!$C$7:$L$7</c:f>
              <c:numCache>
                <c:formatCode>0.00</c:formatCode>
                <c:ptCount val="10"/>
                <c:pt idx="0">
                  <c:v>652.03266921367685</c:v>
                </c:pt>
                <c:pt idx="1">
                  <c:v>627.50048736201029</c:v>
                </c:pt>
                <c:pt idx="2">
                  <c:v>671.52005873363782</c:v>
                </c:pt>
                <c:pt idx="3">
                  <c:v>623.24463272858407</c:v>
                </c:pt>
                <c:pt idx="4" formatCode="_(* #,##0.00_);_(* \(#,##0.00\);_(* &quot;-&quot;??_);_(@_)">
                  <c:v>571.34280514800662</c:v>
                </c:pt>
                <c:pt idx="5" formatCode="_(* #,##0.00_);_(* \(#,##0.00\);_(* &quot;-&quot;??_);_(@_)">
                  <c:v>610.72138998943126</c:v>
                </c:pt>
                <c:pt idx="6" formatCode="_(* #,##0.00_);_(* \(#,##0.00\);_(* &quot;-&quot;??_);_(@_)">
                  <c:v>641.43753339929026</c:v>
                </c:pt>
                <c:pt idx="7" formatCode="_(* #,##0.00_);_(* \(#,##0.00\);_(* &quot;-&quot;??_);_(@_)">
                  <c:v>615.67743957760774</c:v>
                </c:pt>
                <c:pt idx="8" formatCode="_(* #,##0.00_);_(* \(#,##0.00\);_(* &quot;-&quot;??_);_(@_)">
                  <c:v>589.75496037148173</c:v>
                </c:pt>
                <c:pt idx="9" formatCode="_(* #,##0.00_);_(* \(#,##0.00\);_(* &quot;-&quot;??_);_(@_)">
                  <c:v>626.53309414612193</c:v>
                </c:pt>
              </c:numCache>
            </c:numRef>
          </c:val>
        </c:ser>
        <c:ser>
          <c:idx val="4"/>
          <c:order val="4"/>
          <c:tx>
            <c:strRef>
              <c:f>'Graph Overall'!$B$8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Overall'!$C$3:$L$3</c:f>
              <c:strCache>
                <c:ptCount val="10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</c:strCache>
            </c:strRef>
          </c:cat>
          <c:val>
            <c:numRef>
              <c:f>'Graph Overall'!$C$8:$L$8</c:f>
              <c:numCache>
                <c:formatCode>0.00</c:formatCode>
                <c:ptCount val="10"/>
                <c:pt idx="0">
                  <c:v>-389.64336091246128</c:v>
                </c:pt>
                <c:pt idx="1">
                  <c:v>-314.89782002308982</c:v>
                </c:pt>
                <c:pt idx="2">
                  <c:v>-283.08035157580355</c:v>
                </c:pt>
                <c:pt idx="3">
                  <c:v>-294.20914014282391</c:v>
                </c:pt>
                <c:pt idx="4">
                  <c:v>-293.87007335209933</c:v>
                </c:pt>
                <c:pt idx="5">
                  <c:v>-330.68525146271674</c:v>
                </c:pt>
                <c:pt idx="6">
                  <c:v>-320.85295589375932</c:v>
                </c:pt>
                <c:pt idx="7">
                  <c:v>-341.83138234008612</c:v>
                </c:pt>
                <c:pt idx="8">
                  <c:v>-324.10253516254164</c:v>
                </c:pt>
                <c:pt idx="9">
                  <c:v>-341.19219263843956</c:v>
                </c:pt>
              </c:numCache>
            </c:numRef>
          </c:val>
        </c:ser>
        <c:marker val="1"/>
        <c:axId val="244523392"/>
        <c:axId val="244524928"/>
      </c:lineChart>
      <c:catAx>
        <c:axId val="2445233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en-US"/>
          </a:p>
        </c:txPr>
        <c:crossAx val="244524928"/>
        <c:crosses val="autoZero"/>
        <c:auto val="1"/>
        <c:lblAlgn val="ctr"/>
        <c:lblOffset val="100"/>
      </c:catAx>
      <c:valAx>
        <c:axId val="244524928"/>
        <c:scaling>
          <c:orientation val="minMax"/>
        </c:scaling>
        <c:axPos val="l"/>
        <c:numFmt formatCode="#,##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en-US"/>
          </a:p>
        </c:txPr>
        <c:crossAx val="244523392"/>
        <c:crosses val="autoZero"/>
        <c:crossBetween val="between"/>
      </c:valAx>
    </c:plotArea>
    <c:legend>
      <c:legendPos val="t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Georgia"/>
              <a:ea typeface="Georgia"/>
              <a:cs typeface="Georgia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eorgia"/>
          <a:ea typeface="Georgia"/>
          <a:cs typeface="Georgia"/>
        </a:defRPr>
      </a:pPr>
      <a:endParaRPr lang="en-US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="1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4061746338502826"/>
          <c:y val="0"/>
        </c:manualLayout>
      </c:layout>
    </c:title>
    <c:plotArea>
      <c:layout>
        <c:manualLayout>
          <c:layoutTarget val="inner"/>
          <c:xMode val="edge"/>
          <c:yMode val="edge"/>
          <c:x val="7.9107505070993914E-2"/>
          <c:y val="0.26033057851239672"/>
          <c:w val="0.65517241379310376"/>
          <c:h val="0.48760330578512395"/>
        </c:manualLayout>
      </c:layout>
      <c:lineChart>
        <c:grouping val="standard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</c:strCache>
            </c:strRef>
          </c:cat>
          <c:val>
            <c:numRef>
              <c:f>'Graph EAC'!$C$5:$L$5</c:f>
              <c:numCache>
                <c:formatCode>_(* #,##0.00_);_(* \(#,##0.00\);_(* "-"??_);_(@_)</c:formatCode>
                <c:ptCount val="10"/>
                <c:pt idx="0">
                  <c:v>24.967329579009778</c:v>
                </c:pt>
                <c:pt idx="1">
                  <c:v>25.448125228347379</c:v>
                </c:pt>
                <c:pt idx="2">
                  <c:v>21.179763456757112</c:v>
                </c:pt>
                <c:pt idx="3">
                  <c:v>22.972804025951458</c:v>
                </c:pt>
                <c:pt idx="4">
                  <c:v>26.830904242311966</c:v>
                </c:pt>
                <c:pt idx="5">
                  <c:v>25.725981174935455</c:v>
                </c:pt>
                <c:pt idx="6">
                  <c:v>19.654070400595849</c:v>
                </c:pt>
                <c:pt idx="7">
                  <c:v>26.132159210832612</c:v>
                </c:pt>
                <c:pt idx="8">
                  <c:v>36.445048953096574</c:v>
                </c:pt>
                <c:pt idx="9" formatCode="0.00">
                  <c:v>32.158075970050717</c:v>
                </c:pt>
              </c:numCache>
            </c:numRef>
          </c:val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</c:strCache>
            </c:strRef>
          </c:cat>
          <c:val>
            <c:numRef>
              <c:f>'Graph EAC'!$C$6:$L$6</c:f>
              <c:numCache>
                <c:formatCode>_(* #,##0.00_);_(* \(#,##0.00\);_(* "-"??_);_(@_)</c:formatCode>
                <c:ptCount val="10"/>
                <c:pt idx="0">
                  <c:v>108.1874933299131</c:v>
                </c:pt>
                <c:pt idx="1">
                  <c:v>124.45289845155457</c:v>
                </c:pt>
                <c:pt idx="2">
                  <c:v>149.82675619777183</c:v>
                </c:pt>
                <c:pt idx="3">
                  <c:v>128.21626407387092</c:v>
                </c:pt>
                <c:pt idx="4">
                  <c:v>109.19003657497998</c:v>
                </c:pt>
                <c:pt idx="5">
                  <c:v>116.97470570371379</c:v>
                </c:pt>
                <c:pt idx="6">
                  <c:v>125.94821129621681</c:v>
                </c:pt>
                <c:pt idx="7">
                  <c:v>121.64019294476016</c:v>
                </c:pt>
                <c:pt idx="8">
                  <c:v>106.23601131533687</c:v>
                </c:pt>
                <c:pt idx="9" formatCode="0.00">
                  <c:v>111.17131016965493</c:v>
                </c:pt>
              </c:numCache>
            </c:numRef>
          </c:val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</c:strCache>
            </c:strRef>
          </c:cat>
          <c:val>
            <c:numRef>
              <c:f>'Graph EAC'!$C$7:$L$7</c:f>
              <c:numCache>
                <c:formatCode>_(* #,##0.00_);_(* \(#,##0.00\);_(* "-"??_);_(@_)</c:formatCode>
                <c:ptCount val="10"/>
                <c:pt idx="0">
                  <c:v>5.3149071657278393</c:v>
                </c:pt>
                <c:pt idx="1">
                  <c:v>26.344169113630358</c:v>
                </c:pt>
                <c:pt idx="2">
                  <c:v>6.5251333508671951</c:v>
                </c:pt>
                <c:pt idx="3">
                  <c:v>8.1635740224758173</c:v>
                </c:pt>
                <c:pt idx="4">
                  <c:v>5.3423824208396278</c:v>
                </c:pt>
                <c:pt idx="5">
                  <c:v>4.7923562745538222</c:v>
                </c:pt>
                <c:pt idx="6" formatCode="0.00">
                  <c:v>4.6428225648947619</c:v>
                </c:pt>
                <c:pt idx="7">
                  <c:v>5.7601884379060202</c:v>
                </c:pt>
                <c:pt idx="8">
                  <c:v>7.4337442190584522</c:v>
                </c:pt>
                <c:pt idx="9" formatCode="0.00">
                  <c:v>15.105997555310012</c:v>
                </c:pt>
              </c:numCache>
            </c:numRef>
          </c:val>
        </c:ser>
        <c:marker val="1"/>
        <c:axId val="375615488"/>
        <c:axId val="375617024"/>
      </c:lineChart>
      <c:catAx>
        <c:axId val="3756154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375617024"/>
        <c:crosses val="autoZero"/>
        <c:auto val="1"/>
        <c:lblAlgn val="ctr"/>
        <c:lblOffset val="100"/>
      </c:catAx>
      <c:valAx>
        <c:axId val="375617024"/>
        <c:scaling>
          <c:orientation val="minMax"/>
        </c:scaling>
        <c:axPos val="l"/>
        <c:numFmt formatCode="#,##0" sourceLinked="0"/>
        <c:maj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75615488"/>
        <c:crosses val="autoZero"/>
        <c:crossBetween val="between"/>
      </c:valAx>
    </c:plotArea>
    <c:legend>
      <c:legendPos val="r"/>
      <c:layout/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eorgia" pitchFamily="18" charset="0"/>
          <a:ea typeface="Calibri"/>
          <a:cs typeface="Calibri"/>
        </a:defRPr>
      </a:pPr>
      <a:endParaRPr lang="en-US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28575</xdr:rowOff>
    </xdr:from>
    <xdr:to>
      <xdr:col>9</xdr:col>
      <xdr:colOff>95250</xdr:colOff>
      <xdr:row>22</xdr:row>
      <xdr:rowOff>104775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12</xdr:row>
      <xdr:rowOff>114300</xdr:rowOff>
    </xdr:from>
    <xdr:to>
      <xdr:col>7</xdr:col>
      <xdr:colOff>504825</xdr:colOff>
      <xdr:row>23</xdr:row>
      <xdr:rowOff>114300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B1:M17"/>
  <sheetViews>
    <sheetView workbookViewId="0">
      <selection activeCell="L5" sqref="L5"/>
    </sheetView>
  </sheetViews>
  <sheetFormatPr defaultColWidth="12.5703125" defaultRowHeight="16.5"/>
  <cols>
    <col min="1" max="1" width="12.5703125" style="21" customWidth="1"/>
    <col min="2" max="2" width="20" style="21" customWidth="1"/>
    <col min="3" max="3" width="15.28515625" style="21" customWidth="1"/>
    <col min="4" max="16384" width="12.5703125" style="21"/>
  </cols>
  <sheetData>
    <row r="1" spans="2:13" ht="18.7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3" ht="18.75">
      <c r="B2" s="80" t="s">
        <v>147</v>
      </c>
      <c r="C2" s="80"/>
      <c r="D2" s="80"/>
      <c r="E2" s="80"/>
      <c r="F2" s="80"/>
      <c r="G2" s="23"/>
      <c r="H2" s="23"/>
      <c r="I2" s="23"/>
      <c r="J2" s="23"/>
      <c r="K2" s="23"/>
      <c r="L2" s="20"/>
    </row>
    <row r="3" spans="2:13" ht="19.5" thickBot="1">
      <c r="B3" s="81"/>
      <c r="C3" s="82" t="s">
        <v>41</v>
      </c>
      <c r="D3" s="82" t="s">
        <v>42</v>
      </c>
      <c r="E3" s="82" t="s">
        <v>43</v>
      </c>
      <c r="F3" s="82" t="s">
        <v>44</v>
      </c>
      <c r="G3" s="82" t="s">
        <v>47</v>
      </c>
      <c r="H3" s="82" t="s">
        <v>53</v>
      </c>
      <c r="I3" s="82" t="s">
        <v>122</v>
      </c>
      <c r="J3" s="82" t="s">
        <v>128</v>
      </c>
      <c r="K3" s="82" t="s">
        <v>145</v>
      </c>
      <c r="L3" s="82" t="s">
        <v>176</v>
      </c>
    </row>
    <row r="4" spans="2:13" ht="18.75">
      <c r="B4" s="83" t="s">
        <v>2</v>
      </c>
      <c r="C4" s="84">
        <v>92.155283489475252</v>
      </c>
      <c r="D4" s="84">
        <v>104.73945905606624</v>
      </c>
      <c r="E4" s="84">
        <v>129.94642316139922</v>
      </c>
      <c r="F4" s="84">
        <v>124.74735184815792</v>
      </c>
      <c r="G4" s="85">
        <v>100.64483811658162</v>
      </c>
      <c r="H4" s="85">
        <v>93.892010628830405</v>
      </c>
      <c r="I4" s="85">
        <v>114.23969537181043</v>
      </c>
      <c r="J4" s="85">
        <v>97.026038922193052</v>
      </c>
      <c r="K4" s="85">
        <v>91.794880892676019</v>
      </c>
      <c r="L4" s="85">
        <v>92.23733468302774</v>
      </c>
    </row>
    <row r="5" spans="2:13" ht="18.75">
      <c r="B5" s="86" t="s">
        <v>3</v>
      </c>
      <c r="C5" s="84">
        <v>520.83801506306907</v>
      </c>
      <c r="D5" s="84">
        <v>478.37934204721682</v>
      </c>
      <c r="E5" s="84">
        <v>476.95540502548869</v>
      </c>
      <c r="F5" s="84">
        <v>457.04837802482592</v>
      </c>
      <c r="G5" s="85">
        <v>432.60643925005297</v>
      </c>
      <c r="H5" s="85">
        <v>470.70332072607403</v>
      </c>
      <c r="I5" s="85">
        <v>481.14524464652476</v>
      </c>
      <c r="J5" s="85">
        <v>478.75441095884696</v>
      </c>
      <c r="K5" s="85">
        <v>456.92874776701171</v>
      </c>
      <c r="L5" s="85">
        <v>483.86264339228075</v>
      </c>
    </row>
    <row r="6" spans="2:13" ht="18.75">
      <c r="B6" s="86" t="s">
        <v>4</v>
      </c>
      <c r="C6" s="84">
        <v>39.039370661132523</v>
      </c>
      <c r="D6" s="84">
        <v>58.742062968060736</v>
      </c>
      <c r="E6" s="84">
        <v>63.928630288285916</v>
      </c>
      <c r="F6" s="84">
        <v>38.091886033844062</v>
      </c>
      <c r="G6" s="85">
        <v>38.091527781372022</v>
      </c>
      <c r="H6" s="85">
        <v>46.126058634526885</v>
      </c>
      <c r="I6" s="85">
        <v>46.052593380955003</v>
      </c>
      <c r="J6" s="85">
        <v>39.896989696567779</v>
      </c>
      <c r="K6" s="85">
        <v>41.031331711794046</v>
      </c>
      <c r="L6" s="85">
        <v>50.433116070813405</v>
      </c>
    </row>
    <row r="7" spans="2:13" ht="18.75">
      <c r="B7" s="86" t="s">
        <v>45</v>
      </c>
      <c r="C7" s="88">
        <f>SUM(C4:C6)</f>
        <v>652.03266921367685</v>
      </c>
      <c r="D7" s="88">
        <v>627.50048736201029</v>
      </c>
      <c r="E7" s="88">
        <v>671.52005873363782</v>
      </c>
      <c r="F7" s="88">
        <v>623.24463272858407</v>
      </c>
      <c r="G7" s="89">
        <f t="shared" ref="G7:L7" si="0">SUM(G4:G6)</f>
        <v>571.34280514800662</v>
      </c>
      <c r="H7" s="89">
        <f t="shared" si="0"/>
        <v>610.72138998943126</v>
      </c>
      <c r="I7" s="89">
        <f t="shared" si="0"/>
        <v>641.43753339929026</v>
      </c>
      <c r="J7" s="89">
        <f t="shared" si="0"/>
        <v>615.67743957760774</v>
      </c>
      <c r="K7" s="89">
        <f t="shared" si="0"/>
        <v>589.75496037148173</v>
      </c>
      <c r="L7" s="89">
        <f t="shared" si="0"/>
        <v>626.53309414612193</v>
      </c>
      <c r="M7" s="87"/>
    </row>
    <row r="8" spans="2:13" ht="18.75">
      <c r="B8" s="86" t="s">
        <v>46</v>
      </c>
      <c r="C8" s="90">
        <f>C4+C6-C5</f>
        <v>-389.64336091246128</v>
      </c>
      <c r="D8" s="90">
        <f t="shared" ref="D8:L8" si="1">D4+D6-D5</f>
        <v>-314.89782002308982</v>
      </c>
      <c r="E8" s="90">
        <f t="shared" si="1"/>
        <v>-283.08035157580355</v>
      </c>
      <c r="F8" s="90">
        <f t="shared" si="1"/>
        <v>-294.20914014282391</v>
      </c>
      <c r="G8" s="90">
        <f t="shared" si="1"/>
        <v>-293.87007335209933</v>
      </c>
      <c r="H8" s="90">
        <f t="shared" si="1"/>
        <v>-330.68525146271674</v>
      </c>
      <c r="I8" s="90">
        <f t="shared" si="1"/>
        <v>-320.85295589375932</v>
      </c>
      <c r="J8" s="90">
        <f t="shared" si="1"/>
        <v>-341.83138234008612</v>
      </c>
      <c r="K8" s="90">
        <f t="shared" si="1"/>
        <v>-324.10253516254164</v>
      </c>
      <c r="L8" s="90">
        <f t="shared" si="1"/>
        <v>-341.19219263843956</v>
      </c>
    </row>
    <row r="9" spans="2:13" ht="18.75">
      <c r="B9" s="91" t="s">
        <v>170</v>
      </c>
      <c r="G9" s="92"/>
      <c r="H9" s="92"/>
      <c r="I9" s="20"/>
      <c r="J9" s="20"/>
      <c r="K9" s="20"/>
      <c r="M9" s="95"/>
    </row>
    <row r="10" spans="2:13">
      <c r="G10" s="93"/>
      <c r="H10" s="93"/>
      <c r="J10" s="94"/>
      <c r="K10" s="95"/>
    </row>
    <row r="11" spans="2:13">
      <c r="G11" s="96"/>
      <c r="H11" s="96"/>
      <c r="I11" s="96"/>
      <c r="J11" s="96"/>
      <c r="K11" s="97"/>
      <c r="M11" s="95"/>
    </row>
    <row r="12" spans="2:13">
      <c r="G12" s="96"/>
      <c r="H12" s="96"/>
      <c r="I12" s="96"/>
      <c r="J12" s="96"/>
      <c r="K12" s="97"/>
      <c r="L12" s="97"/>
      <c r="M12" s="97"/>
    </row>
    <row r="13" spans="2:13">
      <c r="G13" s="96"/>
      <c r="H13" s="96"/>
      <c r="I13" s="96"/>
      <c r="J13" s="96"/>
      <c r="M13" s="97"/>
    </row>
    <row r="14" spans="2:13">
      <c r="L14" s="97"/>
      <c r="M14" s="21" t="s">
        <v>175</v>
      </c>
    </row>
    <row r="17" spans="13:13">
      <c r="M17" s="95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rgb="FF92D050"/>
  </sheetPr>
  <dimension ref="A1:N271"/>
  <sheetViews>
    <sheetView workbookViewId="0">
      <selection activeCell="N7" sqref="N7"/>
    </sheetView>
  </sheetViews>
  <sheetFormatPr defaultRowHeight="15.75"/>
  <cols>
    <col min="1" max="1" width="33.140625" style="298" customWidth="1"/>
    <col min="2" max="9" width="9.140625" style="298"/>
    <col min="10" max="10" width="10.7109375" style="298" customWidth="1"/>
    <col min="11" max="11" width="9.5703125" style="298" customWidth="1"/>
    <col min="12" max="12" width="15.140625" style="298" customWidth="1"/>
    <col min="13" max="14" width="15.5703125" style="298" customWidth="1"/>
    <col min="15" max="16384" width="9.140625" style="298"/>
  </cols>
  <sheetData>
    <row r="1" spans="1:14" s="126" customFormat="1" ht="18" customHeight="1">
      <c r="A1" s="286" t="s">
        <v>79</v>
      </c>
    </row>
    <row r="2" spans="1:14" s="126" customFormat="1">
      <c r="D2" s="287"/>
    </row>
    <row r="3" spans="1:14" s="126" customFormat="1">
      <c r="A3" s="27" t="s">
        <v>186</v>
      </c>
    </row>
    <row r="4" spans="1:14" s="126" customFormat="1">
      <c r="J4" s="26"/>
      <c r="K4" s="26"/>
      <c r="L4" s="61"/>
    </row>
    <row r="5" spans="1:14" s="126" customFormat="1" ht="17.25" customHeight="1">
      <c r="B5" s="288"/>
      <c r="C5" s="289"/>
      <c r="D5" s="290" t="s">
        <v>80</v>
      </c>
      <c r="E5" s="290"/>
      <c r="F5" s="291"/>
      <c r="G5" s="29"/>
      <c r="H5" s="29"/>
      <c r="J5" s="26"/>
      <c r="K5" s="26"/>
      <c r="L5" s="61"/>
    </row>
    <row r="6" spans="1:14" s="126" customFormat="1">
      <c r="A6" s="266" t="s">
        <v>81</v>
      </c>
      <c r="B6" s="33" t="s">
        <v>41</v>
      </c>
      <c r="C6" s="33" t="s">
        <v>42</v>
      </c>
      <c r="D6" s="33" t="s">
        <v>43</v>
      </c>
      <c r="E6" s="33" t="s">
        <v>44</v>
      </c>
      <c r="F6" s="33" t="s">
        <v>47</v>
      </c>
      <c r="G6" s="33" t="s">
        <v>53</v>
      </c>
      <c r="H6" s="33" t="s">
        <v>122</v>
      </c>
      <c r="I6" s="33" t="s">
        <v>128</v>
      </c>
      <c r="J6" s="33" t="s">
        <v>145</v>
      </c>
      <c r="K6" s="33" t="s">
        <v>176</v>
      </c>
      <c r="L6" s="35" t="s">
        <v>179</v>
      </c>
      <c r="M6" s="36" t="s">
        <v>183</v>
      </c>
      <c r="N6" s="36" t="s">
        <v>184</v>
      </c>
    </row>
    <row r="7" spans="1:14" s="126" customFormat="1">
      <c r="A7" s="266" t="s">
        <v>82</v>
      </c>
      <c r="B7" s="292">
        <v>38.786512911354876</v>
      </c>
      <c r="C7" s="292">
        <v>58.65961666420452</v>
      </c>
      <c r="D7" s="292">
        <v>63.72504194830433</v>
      </c>
      <c r="E7" s="292">
        <v>37.769219304422755</v>
      </c>
      <c r="F7" s="292">
        <v>37.870091578504862</v>
      </c>
      <c r="G7" s="292">
        <v>45.905419906835782</v>
      </c>
      <c r="H7" s="292">
        <v>45.981121061570718</v>
      </c>
      <c r="I7" s="292">
        <v>39.776910400877007</v>
      </c>
      <c r="J7" s="38">
        <v>41.031331711794046</v>
      </c>
      <c r="K7" s="293">
        <v>50.433116070813405</v>
      </c>
      <c r="L7" s="39">
        <f>K7/K$7*100</f>
        <v>100</v>
      </c>
      <c r="M7" s="40">
        <f>K7/J7-1</f>
        <v>0.229136710089205</v>
      </c>
      <c r="N7" s="40">
        <f>K7/G7-1</f>
        <v>9.8630971531607825E-2</v>
      </c>
    </row>
    <row r="8" spans="1:14" s="126" customFormat="1">
      <c r="A8" s="70"/>
      <c r="B8" s="294"/>
      <c r="C8" s="294"/>
      <c r="D8" s="294"/>
      <c r="E8" s="294"/>
      <c r="F8" s="294"/>
      <c r="G8" s="294"/>
      <c r="H8" s="295"/>
      <c r="I8" s="295"/>
      <c r="J8" s="26"/>
      <c r="K8" s="26"/>
      <c r="L8" s="45"/>
      <c r="M8" s="47"/>
      <c r="N8" s="47"/>
    </row>
    <row r="9" spans="1:14" s="126" customFormat="1">
      <c r="A9" s="26" t="s">
        <v>55</v>
      </c>
      <c r="B9" s="50">
        <v>28.636901104358138</v>
      </c>
      <c r="C9" s="50">
        <v>21.852968698038119</v>
      </c>
      <c r="D9" s="50">
        <v>54.300684137699271</v>
      </c>
      <c r="E9" s="50">
        <v>26.89169915860511</v>
      </c>
      <c r="F9" s="50">
        <v>28.598641954285064</v>
      </c>
      <c r="G9" s="50">
        <v>32.558593583735551</v>
      </c>
      <c r="H9" s="50">
        <v>36.08180645361508</v>
      </c>
      <c r="I9" s="50">
        <v>29.882881098419229</v>
      </c>
      <c r="J9" s="50">
        <v>31.033383452274752</v>
      </c>
      <c r="K9" s="50">
        <v>27.731415929894023</v>
      </c>
      <c r="L9" s="45">
        <f t="shared" ref="L9:L28" si="0">K9/K$7*100</f>
        <v>54.986520941827578</v>
      </c>
      <c r="M9" s="51">
        <f t="shared" ref="M9:M27" si="1">K9/J9-1</f>
        <v>-0.10640050020516512</v>
      </c>
      <c r="N9" s="51">
        <f t="shared" ref="N9:N26" si="2">K9/G9-1</f>
        <v>-0.14826124603407054</v>
      </c>
    </row>
    <row r="10" spans="1:14" s="126" customFormat="1">
      <c r="A10" s="26" t="s">
        <v>59</v>
      </c>
      <c r="B10" s="50">
        <v>1.703593250815298</v>
      </c>
      <c r="C10" s="50">
        <v>1.7414939161208844</v>
      </c>
      <c r="D10" s="50">
        <v>1.669402896009585</v>
      </c>
      <c r="E10" s="50">
        <v>2.6273560548572092</v>
      </c>
      <c r="F10" s="50">
        <v>1.9027034613959586</v>
      </c>
      <c r="G10" s="50">
        <v>1.5482246099449994</v>
      </c>
      <c r="H10" s="50">
        <v>3.0212833342528485</v>
      </c>
      <c r="I10" s="50">
        <v>2.9981094629709832</v>
      </c>
      <c r="J10" s="50">
        <v>4.829040421302019</v>
      </c>
      <c r="K10" s="50">
        <v>9.19122458417635</v>
      </c>
      <c r="L10" s="45">
        <f t="shared" si="0"/>
        <v>18.224581981551374</v>
      </c>
      <c r="M10" s="51">
        <f t="shared" si="1"/>
        <v>0.90332318272419565</v>
      </c>
      <c r="N10" s="51">
        <f t="shared" si="2"/>
        <v>4.9366221962476544</v>
      </c>
    </row>
    <row r="11" spans="1:14" s="126" customFormat="1">
      <c r="A11" s="26" t="s">
        <v>57</v>
      </c>
      <c r="B11" s="50">
        <v>3.4117834894752446</v>
      </c>
      <c r="C11" s="50">
        <v>24.237888983523746</v>
      </c>
      <c r="D11" s="50">
        <v>4.4025778649600369</v>
      </c>
      <c r="E11" s="50">
        <v>3.9599874471412853</v>
      </c>
      <c r="F11" s="50">
        <v>3.3216277866446258</v>
      </c>
      <c r="G11" s="50">
        <v>3.1148396046133122</v>
      </c>
      <c r="H11" s="50">
        <v>1.3761366114038234</v>
      </c>
      <c r="I11" s="50">
        <v>2.5291750933845822</v>
      </c>
      <c r="J11" s="50">
        <v>1.5636113281945827</v>
      </c>
      <c r="K11" s="50">
        <v>4.3066532203759804</v>
      </c>
      <c r="L11" s="45">
        <f t="shared" si="0"/>
        <v>8.5393359679163705</v>
      </c>
      <c r="M11" s="51">
        <f t="shared" si="1"/>
        <v>1.7542990657074862</v>
      </c>
      <c r="N11" s="51">
        <f t="shared" si="2"/>
        <v>0.38262439388452063</v>
      </c>
    </row>
    <row r="12" spans="1:14" s="126" customFormat="1">
      <c r="A12" s="26" t="s">
        <v>65</v>
      </c>
      <c r="B12" s="50">
        <v>1.8057459235102283E-2</v>
      </c>
      <c r="C12" s="50">
        <v>5.3781588299215838E-2</v>
      </c>
      <c r="D12" s="50">
        <v>4.9256697204810122E-2</v>
      </c>
      <c r="E12" s="50">
        <v>0.10180844291258762</v>
      </c>
      <c r="F12" s="50">
        <v>6.8047000313506439E-2</v>
      </c>
      <c r="G12" s="50">
        <v>5.5040004489841733E-2</v>
      </c>
      <c r="H12" s="50">
        <v>4.3943642933988024E-2</v>
      </c>
      <c r="I12" s="50">
        <v>6.0266140645300996E-2</v>
      </c>
      <c r="J12" s="50">
        <v>6.3312407718678659E-2</v>
      </c>
      <c r="K12" s="50">
        <v>2.3099902972526305</v>
      </c>
      <c r="L12" s="45">
        <f t="shared" si="0"/>
        <v>4.5803045245294003</v>
      </c>
      <c r="M12" s="51">
        <f t="shared" si="1"/>
        <v>35.485586008935314</v>
      </c>
      <c r="N12" s="51">
        <f t="shared" si="2"/>
        <v>40.969297035194934</v>
      </c>
    </row>
    <row r="13" spans="1:14" s="126" customFormat="1">
      <c r="A13" s="26" t="s">
        <v>67</v>
      </c>
      <c r="B13" s="50">
        <v>1.198144678327898E-2</v>
      </c>
      <c r="C13" s="50">
        <v>5.4263267643689982E-3</v>
      </c>
      <c r="D13" s="50">
        <v>0</v>
      </c>
      <c r="E13" s="50">
        <v>0</v>
      </c>
      <c r="F13" s="50">
        <v>0</v>
      </c>
      <c r="G13" s="50">
        <v>1.6240520821641038E-2</v>
      </c>
      <c r="H13" s="50">
        <v>1.8571346997324215E-2</v>
      </c>
      <c r="I13" s="50">
        <v>3.133651066478995E-2</v>
      </c>
      <c r="J13" s="50">
        <v>2.7216840920402151E-4</v>
      </c>
      <c r="K13" s="50">
        <v>1.6690742524218281</v>
      </c>
      <c r="L13" s="45">
        <f t="shared" si="0"/>
        <v>3.3094807191335791</v>
      </c>
      <c r="M13" s="51">
        <f t="shared" si="1"/>
        <v>6131.5054487520083</v>
      </c>
      <c r="N13" s="51">
        <f t="shared" si="2"/>
        <v>101.77221221857188</v>
      </c>
    </row>
    <row r="14" spans="1:14" s="126" customFormat="1">
      <c r="A14" s="26" t="s">
        <v>69</v>
      </c>
      <c r="B14" s="50">
        <v>5.0232076786243696E-2</v>
      </c>
      <c r="C14" s="50">
        <v>7.0266396957326199E-2</v>
      </c>
      <c r="D14" s="50">
        <v>5.1144531626704078E-2</v>
      </c>
      <c r="E14" s="50">
        <v>0.4472166975612582</v>
      </c>
      <c r="F14" s="50">
        <v>2.4175901330977287E-2</v>
      </c>
      <c r="G14" s="50">
        <v>4.8426885733527892E-3</v>
      </c>
      <c r="H14" s="50">
        <v>3.9216642299522771E-2</v>
      </c>
      <c r="I14" s="50">
        <v>8.0615828009961032E-2</v>
      </c>
      <c r="J14" s="50">
        <v>0.99802006964084833</v>
      </c>
      <c r="K14" s="50">
        <v>1.2985203446961904</v>
      </c>
      <c r="L14" s="45">
        <f t="shared" si="0"/>
        <v>2.5747374857284866</v>
      </c>
      <c r="M14" s="51">
        <f t="shared" si="1"/>
        <v>0.30109642500824796</v>
      </c>
      <c r="N14" s="51">
        <f t="shared" si="2"/>
        <v>267.14037802087535</v>
      </c>
    </row>
    <row r="15" spans="1:14" s="126" customFormat="1">
      <c r="A15" s="26" t="s">
        <v>60</v>
      </c>
      <c r="B15" s="50">
        <v>1.1727546012451824</v>
      </c>
      <c r="C15" s="50">
        <v>0.61942962788921851</v>
      </c>
      <c r="D15" s="50">
        <v>0.56845383626294954</v>
      </c>
      <c r="E15" s="50">
        <v>1.5929074972484505</v>
      </c>
      <c r="F15" s="50">
        <v>0.73538328298230105</v>
      </c>
      <c r="G15" s="50">
        <v>1.1063485941183073</v>
      </c>
      <c r="H15" s="50">
        <v>0.49192456759813519</v>
      </c>
      <c r="I15" s="50">
        <v>0.41207484571242964</v>
      </c>
      <c r="J15" s="50">
        <v>0.10505011738191493</v>
      </c>
      <c r="K15" s="50">
        <v>1.1151965326314393</v>
      </c>
      <c r="L15" s="45">
        <f t="shared" si="0"/>
        <v>2.211238605731968</v>
      </c>
      <c r="M15" s="51">
        <f t="shared" si="1"/>
        <v>9.615852322916373</v>
      </c>
      <c r="N15" s="51">
        <f t="shared" si="2"/>
        <v>7.9974237416400307E-3</v>
      </c>
    </row>
    <row r="16" spans="1:14" s="126" customFormat="1">
      <c r="A16" s="26" t="s">
        <v>66</v>
      </c>
      <c r="B16" s="50">
        <v>0.57470154758375336</v>
      </c>
      <c r="C16" s="50">
        <v>5.3733172780404709E-2</v>
      </c>
      <c r="D16" s="50">
        <v>1.6759262993322522E-2</v>
      </c>
      <c r="E16" s="50">
        <v>5.3413802771824136E-2</v>
      </c>
      <c r="F16" s="50">
        <v>1.9024758885057145E-2</v>
      </c>
      <c r="G16" s="50">
        <v>4.962933830957459E-2</v>
      </c>
      <c r="H16" s="50">
        <v>8.4168327853024749E-2</v>
      </c>
      <c r="I16" s="50">
        <v>2.9880743828497185E-2</v>
      </c>
      <c r="J16" s="50">
        <v>2.5293481026972882E-2</v>
      </c>
      <c r="K16" s="50">
        <v>0.68804395057887791</v>
      </c>
      <c r="L16" s="45">
        <f t="shared" si="0"/>
        <v>1.3642701545801608</v>
      </c>
      <c r="M16" s="51">
        <f t="shared" si="1"/>
        <v>26.202422230658968</v>
      </c>
      <c r="N16" s="51">
        <f t="shared" si="2"/>
        <v>12.863653516535784</v>
      </c>
    </row>
    <row r="17" spans="1:14" s="126" customFormat="1">
      <c r="A17" s="26" t="s">
        <v>187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0.54118103776197868</v>
      </c>
      <c r="L17" s="45">
        <f t="shared" si="0"/>
        <v>1.0730668257779343</v>
      </c>
      <c r="M17" s="51">
        <v>0</v>
      </c>
      <c r="N17" s="51">
        <v>0</v>
      </c>
    </row>
    <row r="18" spans="1:14" s="126" customFormat="1">
      <c r="A18" s="26" t="s">
        <v>58</v>
      </c>
      <c r="B18" s="50">
        <v>0.22346374740587016</v>
      </c>
      <c r="C18" s="50">
        <v>0.34305002643249433</v>
      </c>
      <c r="D18" s="50">
        <v>0.29084831309633402</v>
      </c>
      <c r="E18" s="50">
        <v>7.2207252505358283E-2</v>
      </c>
      <c r="F18" s="50">
        <v>1.1621343574543279</v>
      </c>
      <c r="G18" s="50">
        <v>1.6185724281625322</v>
      </c>
      <c r="H18" s="50">
        <v>0.82842567101597209</v>
      </c>
      <c r="I18" s="50">
        <v>1.528022599068861</v>
      </c>
      <c r="J18" s="50">
        <v>0.53806685863124382</v>
      </c>
      <c r="K18" s="50">
        <v>0.42287692928725912</v>
      </c>
      <c r="L18" s="45">
        <f t="shared" si="0"/>
        <v>0.83849058363456141</v>
      </c>
      <c r="M18" s="51">
        <f t="shared" si="1"/>
        <v>-0.21408107096023254</v>
      </c>
      <c r="N18" s="51">
        <f t="shared" si="2"/>
        <v>-0.73873462692841874</v>
      </c>
    </row>
    <row r="19" spans="1:14" s="126" customFormat="1">
      <c r="A19" s="26" t="s">
        <v>56</v>
      </c>
      <c r="B19" s="50">
        <v>0.81724152238363468</v>
      </c>
      <c r="C19" s="50">
        <v>0.75732686716203113</v>
      </c>
      <c r="D19" s="50">
        <v>0.48475512207951604</v>
      </c>
      <c r="E19" s="50">
        <v>0.43426473816833694</v>
      </c>
      <c r="F19" s="50">
        <v>1.3562551771311311</v>
      </c>
      <c r="G19" s="50">
        <v>4.0305986207767424</v>
      </c>
      <c r="H19" s="50">
        <v>0.51604784005958459</v>
      </c>
      <c r="I19" s="50">
        <v>0.29760766294932872</v>
      </c>
      <c r="J19" s="50">
        <v>6.6389397598387218E-2</v>
      </c>
      <c r="K19" s="50">
        <v>0.34266629311745794</v>
      </c>
      <c r="L19" s="45">
        <f t="shared" si="0"/>
        <v>0.67944699795332575</v>
      </c>
      <c r="M19" s="51">
        <f t="shared" si="1"/>
        <v>4.1614610994117873</v>
      </c>
      <c r="N19" s="51">
        <f t="shared" si="2"/>
        <v>-0.91498377155415633</v>
      </c>
    </row>
    <row r="20" spans="1:14" s="126" customFormat="1">
      <c r="A20" s="26" t="s">
        <v>63</v>
      </c>
      <c r="B20" s="50">
        <v>0.14929834865105249</v>
      </c>
      <c r="C20" s="50">
        <v>0.29451981702840024</v>
      </c>
      <c r="D20" s="50">
        <v>0.40200805827086894</v>
      </c>
      <c r="E20" s="50">
        <v>1.1290138229160633</v>
      </c>
      <c r="F20" s="50">
        <v>9.3875271468065097E-2</v>
      </c>
      <c r="G20" s="50">
        <v>0.12444937142215737</v>
      </c>
      <c r="H20" s="50">
        <v>0.20618597693856722</v>
      </c>
      <c r="I20" s="50">
        <v>0.15228805354049371</v>
      </c>
      <c r="J20" s="50">
        <v>4.3072399921002764E-2</v>
      </c>
      <c r="K20" s="50">
        <v>0.30959940606149133</v>
      </c>
      <c r="L20" s="45">
        <f t="shared" si="0"/>
        <v>0.6138811760645152</v>
      </c>
      <c r="M20" s="51">
        <f t="shared" si="1"/>
        <v>6.1878838102663023</v>
      </c>
      <c r="N20" s="51">
        <f t="shared" si="2"/>
        <v>1.4877538755199309</v>
      </c>
    </row>
    <row r="21" spans="1:14" s="126" customFormat="1">
      <c r="A21" s="26" t="s">
        <v>62</v>
      </c>
      <c r="B21" s="50">
        <v>0.25327458790394308</v>
      </c>
      <c r="C21" s="50">
        <v>0.11129303650621163</v>
      </c>
      <c r="D21" s="50">
        <v>0.20358833998158943</v>
      </c>
      <c r="E21" s="50">
        <v>0.3226667294213057</v>
      </c>
      <c r="F21" s="50">
        <v>0.22143620286715879</v>
      </c>
      <c r="G21" s="50">
        <v>0.22063872769109888</v>
      </c>
      <c r="H21" s="50">
        <v>0.11456420926319273</v>
      </c>
      <c r="I21" s="50">
        <v>0.12007929569077522</v>
      </c>
      <c r="J21" s="50">
        <v>4.0379840010487937E-2</v>
      </c>
      <c r="K21" s="50">
        <v>0.19401480468083554</v>
      </c>
      <c r="L21" s="45">
        <f t="shared" si="0"/>
        <v>0.38469723823611912</v>
      </c>
      <c r="M21" s="51">
        <f t="shared" si="1"/>
        <v>3.804744264227983</v>
      </c>
      <c r="N21" s="51">
        <f t="shared" si="2"/>
        <v>-0.12066749699326429</v>
      </c>
    </row>
    <row r="22" spans="1:14" s="126" customFormat="1">
      <c r="A22" s="26" t="s">
        <v>71</v>
      </c>
      <c r="B22" s="50">
        <v>8.067364364067596E-3</v>
      </c>
      <c r="C22" s="50">
        <v>7.1450073966930017</v>
      </c>
      <c r="D22" s="50">
        <v>3.7034607460658397E-2</v>
      </c>
      <c r="E22" s="296">
        <v>0</v>
      </c>
      <c r="F22" s="296">
        <v>0</v>
      </c>
      <c r="G22" s="296">
        <v>0</v>
      </c>
      <c r="H22" s="50">
        <v>2.0758999751730989E-3</v>
      </c>
      <c r="I22" s="50">
        <v>0.27910794580987441</v>
      </c>
      <c r="J22" s="50">
        <v>0.89206247993399479</v>
      </c>
      <c r="K22" s="50">
        <v>0.12630808507780114</v>
      </c>
      <c r="L22" s="45">
        <f t="shared" si="0"/>
        <v>0.25044672016785813</v>
      </c>
      <c r="M22" s="51">
        <f t="shared" si="1"/>
        <v>-0.8584089254744276</v>
      </c>
      <c r="N22" s="51">
        <v>0</v>
      </c>
    </row>
    <row r="23" spans="1:14" s="126" customFormat="1">
      <c r="A23" s="26" t="s">
        <v>72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7.7598349901042918E-2</v>
      </c>
      <c r="L23" s="45">
        <f t="shared" si="0"/>
        <v>0.15386388140698398</v>
      </c>
      <c r="M23" s="51">
        <v>0</v>
      </c>
      <c r="N23" s="51">
        <v>0</v>
      </c>
    </row>
    <row r="24" spans="1:14" s="126" customFormat="1">
      <c r="A24" s="26" t="s">
        <v>188</v>
      </c>
      <c r="B24" s="50">
        <v>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1.8774116440788673E-2</v>
      </c>
      <c r="L24" s="45">
        <f t="shared" si="0"/>
        <v>3.7225771285731853E-2</v>
      </c>
      <c r="M24" s="51">
        <v>0</v>
      </c>
      <c r="N24" s="51">
        <v>0</v>
      </c>
    </row>
    <row r="25" spans="1:14" s="126" customFormat="1">
      <c r="A25" s="26" t="s">
        <v>149</v>
      </c>
      <c r="B25" s="50">
        <v>0.4026370456566854</v>
      </c>
      <c r="C25" s="50">
        <v>0.64448618314781636</v>
      </c>
      <c r="D25" s="50">
        <v>0.69716934934759422</v>
      </c>
      <c r="E25" s="50">
        <v>4.1382364015524536E-3</v>
      </c>
      <c r="F25" s="296">
        <v>0</v>
      </c>
      <c r="G25" s="296">
        <v>0</v>
      </c>
      <c r="H25" s="50">
        <v>7.1325053101983392E-3</v>
      </c>
      <c r="I25" s="296">
        <v>0</v>
      </c>
      <c r="J25" s="50">
        <v>6.1932034873941107E-3</v>
      </c>
      <c r="K25" s="50">
        <v>1.7252432764796159E-2</v>
      </c>
      <c r="L25" s="45">
        <f t="shared" si="0"/>
        <v>3.4208540159548988E-2</v>
      </c>
      <c r="M25" s="51">
        <f t="shared" si="1"/>
        <v>1.7857041674655831</v>
      </c>
      <c r="N25" s="51">
        <v>0</v>
      </c>
    </row>
    <row r="26" spans="1:14" s="126" customFormat="1">
      <c r="A26" s="26" t="s">
        <v>189</v>
      </c>
      <c r="B26" s="50">
        <v>2.3763403498369404E-2</v>
      </c>
      <c r="C26" s="50">
        <v>1.19083967223707E-2</v>
      </c>
      <c r="D26" s="50">
        <v>1.2549932056283698E-2</v>
      </c>
      <c r="E26" s="50">
        <v>1.9458667381104095E-2</v>
      </c>
      <c r="F26" s="50">
        <v>4.2710597942257816E-2</v>
      </c>
      <c r="G26" s="50">
        <v>2.743684055449545E-2</v>
      </c>
      <c r="H26" s="50">
        <v>4.346190449918623E-3</v>
      </c>
      <c r="I26" s="50">
        <v>4.8582706258120398E-3</v>
      </c>
      <c r="J26" s="50">
        <v>3.6662790385809932E-3</v>
      </c>
      <c r="K26" s="50">
        <v>1.2332486992361466E-2</v>
      </c>
      <c r="L26" s="45">
        <f t="shared" si="0"/>
        <v>2.4453152914536064E-2</v>
      </c>
      <c r="M26" s="51">
        <f t="shared" si="1"/>
        <v>2.3637611492699326</v>
      </c>
      <c r="N26" s="51">
        <f t="shared" si="2"/>
        <v>-0.5505135889146382</v>
      </c>
    </row>
    <row r="27" spans="1:14" s="126" customFormat="1">
      <c r="A27" s="30" t="s">
        <v>78</v>
      </c>
      <c r="B27" s="385">
        <v>1.2003539875481768E-2</v>
      </c>
      <c r="C27" s="385">
        <v>8.4657302710799132E-2</v>
      </c>
      <c r="D27" s="74">
        <v>0</v>
      </c>
      <c r="E27" s="385">
        <v>4.9811265423159362E-2</v>
      </c>
      <c r="F27" s="385">
        <v>3.3172341608002961E-2</v>
      </c>
      <c r="G27" s="74">
        <v>0</v>
      </c>
      <c r="H27" s="385">
        <v>6.2364714076853053E-2</v>
      </c>
      <c r="I27" s="385">
        <v>7.0742840515374619E-3</v>
      </c>
      <c r="J27" s="385">
        <v>4.5976254153769552E-3</v>
      </c>
      <c r="K27" s="50">
        <v>1.1987839970447951E-2</v>
      </c>
      <c r="L27" s="45">
        <f t="shared" si="0"/>
        <v>2.3769778479711155E-2</v>
      </c>
      <c r="M27" s="51">
        <f t="shared" si="1"/>
        <v>1.6073981430401241</v>
      </c>
      <c r="N27" s="51">
        <v>0</v>
      </c>
    </row>
    <row r="28" spans="1:14" s="126" customFormat="1">
      <c r="A28" s="52" t="s">
        <v>190</v>
      </c>
      <c r="B28" s="54">
        <v>0</v>
      </c>
      <c r="C28" s="54">
        <v>0</v>
      </c>
      <c r="D28" s="297">
        <v>0</v>
      </c>
      <c r="E28" s="54">
        <v>0</v>
      </c>
      <c r="F28" s="54">
        <v>0</v>
      </c>
      <c r="G28" s="297">
        <v>0</v>
      </c>
      <c r="H28" s="54">
        <v>0</v>
      </c>
      <c r="I28" s="54">
        <v>0</v>
      </c>
      <c r="J28" s="54">
        <v>0</v>
      </c>
      <c r="K28" s="54">
        <v>8.330020463768668E-3</v>
      </c>
      <c r="L28" s="55">
        <f t="shared" si="0"/>
        <v>1.6516965662150326E-2</v>
      </c>
      <c r="M28" s="56">
        <v>0</v>
      </c>
      <c r="N28" s="56">
        <v>0</v>
      </c>
    </row>
    <row r="29" spans="1:14" s="126" customFormat="1">
      <c r="A29" s="285" t="s">
        <v>169</v>
      </c>
      <c r="B29" s="294"/>
      <c r="C29" s="294"/>
      <c r="D29" s="294"/>
      <c r="E29" s="294"/>
      <c r="F29" s="294"/>
      <c r="G29" s="294"/>
      <c r="H29" s="295"/>
      <c r="I29" s="295"/>
      <c r="J29" s="61"/>
      <c r="K29" s="61"/>
      <c r="L29" s="61"/>
    </row>
    <row r="30" spans="1:14" s="126" customFormat="1">
      <c r="A30" s="30"/>
      <c r="B30" s="294"/>
      <c r="C30" s="294"/>
      <c r="D30" s="294"/>
      <c r="E30" s="294"/>
      <c r="F30" s="294"/>
      <c r="G30" s="294"/>
      <c r="H30" s="295"/>
      <c r="I30" s="295"/>
      <c r="J30" s="61"/>
      <c r="K30" s="61"/>
      <c r="L30" s="61"/>
    </row>
    <row r="31" spans="1:14">
      <c r="A31" s="30"/>
      <c r="B31" s="295"/>
      <c r="C31" s="295"/>
      <c r="D31" s="295"/>
      <c r="E31" s="295"/>
      <c r="F31" s="295"/>
      <c r="G31" s="295"/>
      <c r="H31" s="295"/>
      <c r="I31" s="295"/>
      <c r="J31" s="68"/>
      <c r="K31" s="282"/>
      <c r="L31" s="68"/>
    </row>
    <row r="32" spans="1:14">
      <c r="A32" s="62"/>
      <c r="B32" s="295"/>
      <c r="C32" s="295"/>
      <c r="D32" s="295"/>
      <c r="E32" s="295"/>
      <c r="F32" s="295"/>
      <c r="G32" s="295"/>
      <c r="H32" s="295"/>
      <c r="I32" s="295"/>
      <c r="J32" s="30"/>
      <c r="K32" s="30"/>
      <c r="L32" s="68"/>
    </row>
    <row r="33" spans="1:12">
      <c r="A33" s="26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68"/>
    </row>
    <row r="34" spans="1:12">
      <c r="A34" s="26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68"/>
    </row>
    <row r="35" spans="1:12">
      <c r="A35" s="26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68"/>
    </row>
    <row r="36" spans="1:12">
      <c r="A36" s="26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68"/>
    </row>
    <row r="37" spans="1:12">
      <c r="A37" s="26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68"/>
    </row>
    <row r="38" spans="1:12">
      <c r="A38" s="26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68"/>
    </row>
    <row r="39" spans="1:12">
      <c r="A39" s="26"/>
      <c r="B39" s="49"/>
      <c r="C39" s="49"/>
      <c r="D39" s="49"/>
      <c r="E39" s="76"/>
      <c r="F39" s="76"/>
      <c r="G39" s="76"/>
      <c r="H39" s="49"/>
      <c r="I39" s="49"/>
      <c r="J39" s="49"/>
      <c r="K39" s="49"/>
      <c r="L39" s="68"/>
    </row>
    <row r="40" spans="1:12">
      <c r="A40" s="26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68"/>
    </row>
    <row r="41" spans="1:12">
      <c r="A41" s="26"/>
      <c r="B41" s="76"/>
      <c r="C41" s="49"/>
      <c r="D41" s="76"/>
      <c r="E41" s="76"/>
      <c r="F41" s="76"/>
      <c r="G41" s="76"/>
      <c r="H41" s="76"/>
      <c r="I41" s="76"/>
      <c r="J41" s="49"/>
      <c r="K41" s="49"/>
      <c r="L41" s="68"/>
    </row>
    <row r="42" spans="1:12">
      <c r="A42" s="26"/>
      <c r="B42" s="49"/>
      <c r="C42" s="49"/>
      <c r="D42" s="76"/>
      <c r="E42" s="76"/>
      <c r="F42" s="49"/>
      <c r="G42" s="49"/>
      <c r="H42" s="49"/>
      <c r="I42" s="49"/>
      <c r="J42" s="49"/>
      <c r="K42" s="49"/>
      <c r="L42" s="68"/>
    </row>
    <row r="43" spans="1:12">
      <c r="A43" s="26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68"/>
    </row>
    <row r="44" spans="1:12">
      <c r="A44" s="26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68"/>
    </row>
    <row r="45" spans="1:12">
      <c r="A45" s="26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68"/>
    </row>
    <row r="46" spans="1:12">
      <c r="A46" s="26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68"/>
    </row>
    <row r="47" spans="1:12">
      <c r="A47" s="26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68"/>
    </row>
    <row r="48" spans="1:12">
      <c r="A48"/>
      <c r="B48" s="76"/>
      <c r="C48" s="76"/>
      <c r="D48" s="76"/>
      <c r="E48" s="76"/>
      <c r="F48" s="76"/>
      <c r="G48" s="76"/>
      <c r="H48" s="76"/>
      <c r="I48" s="76"/>
      <c r="J48" s="49"/>
      <c r="K48" s="49"/>
      <c r="L48" s="68"/>
    </row>
    <row r="49" spans="1:12">
      <c r="A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68"/>
    </row>
    <row r="50" spans="1:12">
      <c r="A50"/>
      <c r="B50" s="49"/>
      <c r="C50" s="49"/>
      <c r="D50" s="76"/>
      <c r="E50" s="76"/>
      <c r="F50" s="49"/>
      <c r="G50" s="49"/>
      <c r="H50" s="49"/>
      <c r="I50" s="49"/>
      <c r="J50" s="49"/>
      <c r="K50" s="49"/>
      <c r="L50" s="68"/>
    </row>
    <row r="51" spans="1:12">
      <c r="A51"/>
      <c r="B51" s="76"/>
      <c r="C51" s="76"/>
      <c r="D51" s="76"/>
      <c r="E51" s="76"/>
      <c r="F51" s="76"/>
      <c r="G51" s="76"/>
      <c r="H51" s="76"/>
      <c r="I51" s="76"/>
      <c r="J51" s="49"/>
      <c r="K51" s="49"/>
      <c r="L51" s="68"/>
    </row>
    <row r="52" spans="1:12">
      <c r="A52"/>
      <c r="B52" s="49"/>
      <c r="C52" s="49"/>
      <c r="D52" s="49"/>
      <c r="E52" s="49"/>
      <c r="F52" s="76"/>
      <c r="G52" s="76"/>
      <c r="H52" s="49"/>
      <c r="I52" s="76"/>
      <c r="J52" s="49"/>
      <c r="K52" s="49"/>
      <c r="L52" s="68"/>
    </row>
    <row r="53" spans="1:12">
      <c r="A53"/>
      <c r="B53" s="76"/>
      <c r="C53" s="76"/>
      <c r="D53" s="49"/>
      <c r="E53" s="76"/>
      <c r="F53" s="49"/>
      <c r="G53" s="76"/>
      <c r="H53" s="76"/>
      <c r="I53" s="49"/>
      <c r="J53" s="49"/>
      <c r="K53" s="49"/>
      <c r="L53" s="68"/>
    </row>
    <row r="54" spans="1:12">
      <c r="A54"/>
      <c r="B54" s="49"/>
      <c r="C54" s="49"/>
      <c r="D54" s="76"/>
      <c r="E54" s="49"/>
      <c r="F54" s="49"/>
      <c r="G54" s="76"/>
      <c r="H54" s="49"/>
      <c r="I54" s="49"/>
      <c r="J54" s="49"/>
      <c r="K54" s="49"/>
      <c r="L54" s="68"/>
    </row>
    <row r="55" spans="1:12">
      <c r="A55"/>
      <c r="I55" s="282"/>
      <c r="J55" s="58"/>
      <c r="K55" s="325"/>
      <c r="L55" s="299"/>
    </row>
    <row r="56" spans="1:12">
      <c r="A56"/>
      <c r="J56" s="58"/>
      <c r="K56" s="325"/>
      <c r="L56" s="68"/>
    </row>
    <row r="57" spans="1:12">
      <c r="A57"/>
      <c r="B57" s="67"/>
      <c r="C57" s="67"/>
      <c r="D57" s="67"/>
      <c r="E57" s="67"/>
      <c r="F57" s="67"/>
      <c r="G57" s="67"/>
      <c r="J57" s="58"/>
      <c r="K57" s="325"/>
      <c r="L57" s="68"/>
    </row>
    <row r="58" spans="1:12">
      <c r="A58"/>
      <c r="J58" s="58"/>
      <c r="K58" s="325"/>
      <c r="L58" s="68"/>
    </row>
    <row r="59" spans="1:12">
      <c r="A59"/>
      <c r="J59" s="58"/>
      <c r="K59" s="325"/>
      <c r="L59" s="68"/>
    </row>
    <row r="60" spans="1:12">
      <c r="A60"/>
      <c r="J60" s="58"/>
      <c r="K60" s="325"/>
      <c r="L60" s="68"/>
    </row>
    <row r="61" spans="1:12">
      <c r="A61"/>
      <c r="J61" s="58"/>
      <c r="K61" s="325"/>
      <c r="L61" s="68"/>
    </row>
    <row r="62" spans="1:12">
      <c r="A62"/>
      <c r="J62" s="58"/>
      <c r="K62" s="325"/>
      <c r="L62" s="68"/>
    </row>
    <row r="63" spans="1:12">
      <c r="A63"/>
      <c r="J63" s="58"/>
      <c r="K63" s="325"/>
      <c r="L63" s="68"/>
    </row>
    <row r="64" spans="1:12">
      <c r="A64"/>
      <c r="J64" s="58"/>
      <c r="K64" s="325"/>
      <c r="L64" s="68"/>
    </row>
    <row r="65" spans="1:12">
      <c r="A65"/>
      <c r="J65" s="58"/>
      <c r="K65" s="325"/>
      <c r="L65" s="68"/>
    </row>
    <row r="66" spans="1:12">
      <c r="A66"/>
      <c r="B66" s="67"/>
      <c r="C66" s="67"/>
      <c r="D66" s="67"/>
      <c r="E66" s="67"/>
      <c r="F66" s="67"/>
      <c r="G66" s="67"/>
      <c r="J66" s="58"/>
      <c r="K66" s="325"/>
      <c r="L66" s="68"/>
    </row>
    <row r="67" spans="1:12">
      <c r="A67"/>
      <c r="J67" s="58"/>
      <c r="K67" s="325"/>
      <c r="L67" s="68"/>
    </row>
    <row r="68" spans="1:12">
      <c r="A68" s="30"/>
      <c r="B68" s="67"/>
      <c r="C68" s="67"/>
      <c r="D68" s="67"/>
      <c r="E68" s="67"/>
      <c r="F68" s="67"/>
      <c r="G68" s="67"/>
      <c r="J68" s="58"/>
      <c r="K68" s="58"/>
      <c r="L68" s="68"/>
    </row>
    <row r="69" spans="1:12">
      <c r="A69" s="30"/>
      <c r="B69" s="67"/>
      <c r="C69" s="67"/>
      <c r="D69" s="67"/>
      <c r="E69" s="67"/>
      <c r="F69" s="67"/>
      <c r="G69" s="67"/>
      <c r="J69" s="58"/>
      <c r="K69" s="58"/>
      <c r="L69" s="68"/>
    </row>
    <row r="70" spans="1:12">
      <c r="A70" s="30"/>
      <c r="J70" s="58"/>
      <c r="K70" s="58"/>
      <c r="L70" s="68"/>
    </row>
    <row r="71" spans="1:12">
      <c r="A71" s="30"/>
      <c r="B71" s="67"/>
      <c r="C71" s="67"/>
      <c r="D71" s="67"/>
      <c r="E71" s="67"/>
      <c r="F71" s="67"/>
      <c r="G71" s="67"/>
      <c r="J71" s="58"/>
      <c r="K71" s="58"/>
      <c r="L71" s="68"/>
    </row>
    <row r="72" spans="1:12">
      <c r="A72" s="30"/>
      <c r="J72" s="58"/>
      <c r="K72" s="58"/>
      <c r="L72" s="68"/>
    </row>
    <row r="73" spans="1:12">
      <c r="A73" s="30"/>
      <c r="B73" s="67"/>
      <c r="C73" s="67"/>
      <c r="D73" s="67"/>
      <c r="E73" s="67"/>
      <c r="F73" s="67"/>
      <c r="G73" s="67"/>
      <c r="J73" s="58"/>
      <c r="K73" s="58"/>
      <c r="L73" s="68"/>
    </row>
    <row r="74" spans="1:12">
      <c r="A74" s="30"/>
      <c r="B74" s="67"/>
      <c r="C74" s="67"/>
      <c r="D74" s="67"/>
      <c r="E74" s="67"/>
      <c r="F74" s="67"/>
      <c r="G74" s="67"/>
      <c r="J74" s="30"/>
      <c r="K74" s="30"/>
      <c r="L74" s="68"/>
    </row>
    <row r="75" spans="1:12">
      <c r="A75" s="285"/>
      <c r="J75" s="30"/>
      <c r="K75" s="30"/>
      <c r="L75" s="68"/>
    </row>
    <row r="76" spans="1:12">
      <c r="A76" s="30"/>
      <c r="B76" s="67"/>
      <c r="C76" s="67"/>
      <c r="D76" s="67"/>
      <c r="E76" s="67"/>
      <c r="F76" s="67"/>
      <c r="G76" s="67"/>
      <c r="H76" s="67"/>
      <c r="J76" s="30"/>
      <c r="K76" s="30"/>
      <c r="L76" s="68"/>
    </row>
    <row r="77" spans="1:12">
      <c r="A77" s="30"/>
      <c r="B77" s="67"/>
      <c r="C77" s="67"/>
      <c r="D77" s="67"/>
      <c r="E77" s="67"/>
      <c r="F77" s="67"/>
      <c r="G77" s="67"/>
      <c r="H77" s="67"/>
      <c r="J77" s="30"/>
      <c r="K77" s="30"/>
      <c r="L77" s="68"/>
    </row>
    <row r="78" spans="1:12">
      <c r="A78" s="30"/>
      <c r="B78" s="67"/>
      <c r="C78" s="67"/>
      <c r="D78" s="67"/>
      <c r="E78" s="67"/>
      <c r="F78" s="67"/>
      <c r="G78" s="67"/>
      <c r="H78" s="67"/>
      <c r="J78" s="30"/>
      <c r="K78" s="30"/>
      <c r="L78" s="68"/>
    </row>
    <row r="79" spans="1:12">
      <c r="A79" s="30"/>
      <c r="B79" s="67"/>
      <c r="C79" s="67"/>
      <c r="D79" s="67"/>
      <c r="E79" s="67"/>
      <c r="F79" s="67"/>
      <c r="G79" s="67"/>
      <c r="H79" s="67"/>
      <c r="J79" s="30"/>
      <c r="K79" s="30"/>
      <c r="L79" s="68"/>
    </row>
    <row r="80" spans="1:12">
      <c r="A80" s="30"/>
      <c r="B80" s="67"/>
      <c r="C80" s="67"/>
      <c r="D80" s="67"/>
      <c r="E80" s="67"/>
      <c r="F80" s="67"/>
      <c r="G80" s="67"/>
      <c r="H80" s="67"/>
      <c r="J80" s="30"/>
      <c r="K80" s="30"/>
      <c r="L80" s="68"/>
    </row>
    <row r="81" spans="1:12">
      <c r="A81" s="30"/>
      <c r="B81" s="67"/>
      <c r="C81" s="67"/>
      <c r="D81" s="67"/>
      <c r="E81" s="67"/>
      <c r="F81" s="67"/>
      <c r="G81" s="67"/>
      <c r="H81" s="67"/>
      <c r="J81" s="30"/>
      <c r="K81" s="30"/>
      <c r="L81" s="68"/>
    </row>
    <row r="82" spans="1:12">
      <c r="A82" s="30"/>
      <c r="B82" s="67"/>
      <c r="C82" s="67"/>
      <c r="D82" s="67"/>
      <c r="E82" s="67"/>
      <c r="F82" s="67"/>
      <c r="G82" s="67"/>
      <c r="H82" s="67"/>
      <c r="J82" s="30"/>
      <c r="K82" s="30"/>
      <c r="L82" s="68"/>
    </row>
    <row r="83" spans="1:12">
      <c r="A83" s="30"/>
      <c r="B83" s="67"/>
      <c r="C83" s="67"/>
      <c r="D83" s="67"/>
      <c r="E83" s="67"/>
      <c r="F83" s="67"/>
      <c r="G83" s="67"/>
      <c r="H83" s="67"/>
      <c r="J83" s="30"/>
      <c r="K83" s="30"/>
      <c r="L83" s="68"/>
    </row>
    <row r="84" spans="1:12">
      <c r="A84" s="30"/>
      <c r="B84" s="67"/>
      <c r="C84" s="67"/>
      <c r="D84" s="67"/>
      <c r="E84" s="67"/>
      <c r="F84" s="67"/>
      <c r="G84" s="67"/>
      <c r="H84" s="67"/>
      <c r="J84" s="30"/>
      <c r="K84" s="30"/>
      <c r="L84" s="68"/>
    </row>
    <row r="85" spans="1:12">
      <c r="A85" s="30"/>
      <c r="B85" s="67"/>
      <c r="C85" s="67"/>
      <c r="D85" s="67"/>
      <c r="E85" s="67"/>
      <c r="F85" s="67"/>
      <c r="G85" s="67"/>
      <c r="H85" s="67"/>
      <c r="J85" s="30"/>
      <c r="K85" s="30"/>
      <c r="L85" s="68"/>
    </row>
    <row r="86" spans="1:12">
      <c r="A86" s="30"/>
      <c r="B86" s="67"/>
      <c r="C86" s="67"/>
      <c r="D86" s="67"/>
      <c r="E86" s="67"/>
      <c r="F86" s="67"/>
      <c r="G86" s="67"/>
      <c r="H86" s="67"/>
      <c r="J86" s="30"/>
      <c r="K86" s="30"/>
      <c r="L86" s="68"/>
    </row>
    <row r="87" spans="1:12">
      <c r="A87" s="30"/>
      <c r="B87" s="67"/>
      <c r="C87" s="67"/>
      <c r="D87" s="67"/>
      <c r="E87" s="67"/>
      <c r="F87" s="67"/>
      <c r="G87" s="67"/>
      <c r="H87" s="67"/>
      <c r="J87" s="30"/>
      <c r="K87" s="30"/>
      <c r="L87" s="68"/>
    </row>
    <row r="88" spans="1:12">
      <c r="A88" s="30"/>
      <c r="B88" s="67"/>
      <c r="C88" s="67"/>
      <c r="D88" s="67"/>
      <c r="E88" s="67"/>
      <c r="F88" s="67"/>
      <c r="G88" s="67"/>
      <c r="H88" s="67"/>
      <c r="J88" s="30"/>
      <c r="K88" s="30"/>
      <c r="L88" s="68"/>
    </row>
    <row r="89" spans="1:12">
      <c r="A89" s="30"/>
      <c r="B89" s="67"/>
      <c r="C89" s="67"/>
      <c r="D89" s="67"/>
      <c r="E89" s="67"/>
      <c r="F89" s="67"/>
      <c r="G89" s="67"/>
      <c r="H89" s="67"/>
      <c r="J89" s="30"/>
      <c r="K89" s="30"/>
      <c r="L89" s="68"/>
    </row>
    <row r="90" spans="1:12">
      <c r="A90" s="30"/>
      <c r="B90" s="67"/>
      <c r="C90" s="67"/>
      <c r="D90" s="67"/>
      <c r="E90" s="67"/>
      <c r="F90" s="67"/>
      <c r="G90" s="67"/>
      <c r="H90" s="67"/>
      <c r="J90" s="30"/>
      <c r="K90" s="30"/>
      <c r="L90" s="68"/>
    </row>
    <row r="91" spans="1:12">
      <c r="A91" s="30"/>
      <c r="B91" s="67"/>
      <c r="C91" s="67"/>
      <c r="D91" s="67"/>
      <c r="E91" s="67"/>
      <c r="F91" s="67"/>
      <c r="G91" s="67"/>
      <c r="H91" s="67"/>
      <c r="J91" s="30"/>
      <c r="K91" s="30"/>
      <c r="L91" s="68"/>
    </row>
    <row r="92" spans="1:12">
      <c r="A92" s="30"/>
      <c r="B92" s="67"/>
      <c r="C92" s="67"/>
      <c r="D92" s="67"/>
      <c r="E92" s="67"/>
      <c r="F92" s="67"/>
      <c r="G92" s="67"/>
      <c r="H92" s="67"/>
      <c r="J92" s="30"/>
      <c r="K92" s="30"/>
      <c r="L92" s="68"/>
    </row>
    <row r="93" spans="1:12">
      <c r="A93" s="30"/>
      <c r="B93" s="67"/>
      <c r="C93" s="67"/>
      <c r="D93" s="67"/>
      <c r="E93" s="67"/>
      <c r="F93" s="67"/>
      <c r="G93" s="67"/>
      <c r="H93" s="67"/>
      <c r="J93" s="30"/>
      <c r="K93" s="30"/>
      <c r="L93" s="68"/>
    </row>
    <row r="94" spans="1:12">
      <c r="A94" s="30"/>
      <c r="B94" s="67"/>
      <c r="C94" s="67"/>
      <c r="D94" s="67"/>
      <c r="E94" s="67"/>
      <c r="F94" s="67"/>
      <c r="G94" s="67"/>
      <c r="H94" s="67"/>
      <c r="J94" s="30"/>
      <c r="K94" s="30"/>
      <c r="L94" s="30"/>
    </row>
    <row r="95" spans="1:12">
      <c r="A95" s="30"/>
      <c r="B95" s="67"/>
      <c r="C95" s="67"/>
      <c r="D95" s="67"/>
      <c r="E95" s="67"/>
      <c r="F95" s="67"/>
      <c r="G95" s="67"/>
      <c r="H95" s="67"/>
      <c r="I95" s="67"/>
      <c r="J95" s="30"/>
      <c r="K95" s="30"/>
      <c r="L95" s="30"/>
    </row>
    <row r="96" spans="1:12">
      <c r="A96" s="30"/>
      <c r="B96" s="67"/>
      <c r="C96" s="67"/>
      <c r="D96" s="67"/>
      <c r="E96" s="67"/>
      <c r="F96" s="67"/>
      <c r="G96" s="67"/>
      <c r="H96" s="67"/>
      <c r="I96" s="67"/>
      <c r="J96" s="30"/>
      <c r="K96" s="30"/>
      <c r="L96" s="30"/>
    </row>
    <row r="97" spans="1:12" ht="15.75" customHeight="1">
      <c r="A97" s="30"/>
      <c r="J97" s="30"/>
      <c r="K97" s="30"/>
      <c r="L97" s="30"/>
    </row>
    <row r="98" spans="1:12" ht="1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</row>
    <row r="99" spans="1:1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</row>
    <row r="100" spans="1:12">
      <c r="A100" s="30"/>
      <c r="B100" s="67"/>
      <c r="C100" s="67"/>
      <c r="D100" s="67"/>
      <c r="E100" s="67"/>
      <c r="F100" s="67"/>
      <c r="G100" s="67"/>
      <c r="H100" s="67"/>
      <c r="I100" s="67"/>
      <c r="J100" s="30"/>
      <c r="K100" s="30"/>
      <c r="L100" s="30"/>
    </row>
    <row r="101" spans="1:12">
      <c r="A101" s="30"/>
      <c r="B101" s="67"/>
      <c r="C101" s="67"/>
      <c r="D101" s="67"/>
      <c r="E101" s="67"/>
      <c r="F101" s="67"/>
      <c r="G101" s="67"/>
      <c r="H101" s="67"/>
      <c r="I101" s="67"/>
      <c r="J101" s="30"/>
      <c r="K101" s="30"/>
      <c r="L101" s="30"/>
    </row>
    <row r="102" spans="1:12">
      <c r="A102" s="30"/>
      <c r="B102" s="67"/>
      <c r="C102" s="67"/>
      <c r="D102" s="67"/>
      <c r="E102" s="67"/>
      <c r="F102" s="67"/>
      <c r="G102" s="67"/>
      <c r="H102" s="67"/>
      <c r="I102" s="67"/>
      <c r="J102" s="30"/>
      <c r="K102" s="30"/>
      <c r="L102" s="30"/>
    </row>
    <row r="103" spans="1:12">
      <c r="A103" s="30"/>
      <c r="B103" s="67"/>
      <c r="C103" s="67"/>
      <c r="D103" s="67"/>
      <c r="E103" s="67"/>
      <c r="F103" s="67"/>
      <c r="G103" s="67"/>
      <c r="H103" s="67"/>
      <c r="I103" s="67"/>
      <c r="J103" s="30"/>
      <c r="K103" s="30"/>
      <c r="L103" s="30"/>
    </row>
    <row r="104" spans="1:12">
      <c r="A104" s="30"/>
      <c r="B104" s="67"/>
      <c r="C104" s="67"/>
      <c r="D104" s="67"/>
      <c r="E104" s="67"/>
      <c r="F104" s="67"/>
      <c r="G104" s="67"/>
      <c r="H104" s="67"/>
      <c r="I104" s="67"/>
      <c r="J104" s="30"/>
      <c r="K104" s="30"/>
      <c r="L104" s="30"/>
    </row>
    <row r="105" spans="1:12">
      <c r="A105" s="30"/>
      <c r="B105" s="67"/>
      <c r="C105" s="67"/>
      <c r="D105" s="67"/>
      <c r="E105" s="67"/>
      <c r="F105" s="67"/>
      <c r="G105" s="67"/>
      <c r="H105" s="67"/>
      <c r="I105" s="67"/>
      <c r="J105" s="30"/>
      <c r="K105" s="30"/>
      <c r="L105" s="30"/>
    </row>
    <row r="106" spans="1:12">
      <c r="A106" s="30"/>
      <c r="B106" s="67"/>
      <c r="C106" s="67"/>
      <c r="D106" s="67"/>
      <c r="E106" s="67"/>
      <c r="F106" s="67"/>
      <c r="G106" s="67"/>
      <c r="H106" s="67"/>
      <c r="I106" s="67"/>
      <c r="J106" s="30"/>
      <c r="K106" s="30"/>
      <c r="L106" s="30"/>
    </row>
    <row r="107" spans="1:12">
      <c r="A107" s="30"/>
      <c r="B107" s="67"/>
      <c r="C107" s="67"/>
      <c r="D107" s="67"/>
      <c r="E107" s="67"/>
      <c r="F107" s="67"/>
      <c r="G107" s="67"/>
      <c r="H107" s="67"/>
      <c r="I107" s="67"/>
      <c r="J107" s="30"/>
      <c r="K107" s="30"/>
      <c r="L107" s="30"/>
    </row>
    <row r="108" spans="1:12">
      <c r="A108" s="30"/>
      <c r="B108" s="67"/>
      <c r="C108" s="67"/>
      <c r="D108" s="67"/>
      <c r="E108" s="67"/>
      <c r="F108" s="67"/>
      <c r="G108" s="67"/>
      <c r="H108" s="67"/>
      <c r="I108" s="67"/>
      <c r="J108" s="30"/>
      <c r="K108" s="30"/>
      <c r="L108" s="30"/>
    </row>
    <row r="109" spans="1:12">
      <c r="A109" s="30"/>
      <c r="B109" s="67"/>
      <c r="C109" s="67"/>
      <c r="D109" s="67"/>
      <c r="E109" s="67"/>
      <c r="F109" s="67"/>
      <c r="G109" s="67"/>
      <c r="H109" s="67"/>
      <c r="I109" s="67"/>
      <c r="J109" s="30"/>
      <c r="K109" s="30"/>
      <c r="L109" s="30"/>
    </row>
    <row r="110" spans="1:12">
      <c r="A110" s="30"/>
      <c r="B110" s="67"/>
      <c r="C110" s="67"/>
      <c r="D110" s="67"/>
      <c r="E110" s="67"/>
      <c r="F110" s="67"/>
      <c r="G110" s="67"/>
      <c r="H110" s="67"/>
      <c r="I110" s="67"/>
      <c r="J110" s="30"/>
      <c r="K110" s="30"/>
      <c r="L110" s="30"/>
    </row>
    <row r="111" spans="1:12">
      <c r="A111" s="30"/>
      <c r="B111" s="67"/>
      <c r="C111" s="67"/>
      <c r="D111" s="67"/>
      <c r="E111" s="67"/>
      <c r="F111" s="67"/>
      <c r="G111" s="67"/>
      <c r="H111" s="67"/>
      <c r="I111" s="67"/>
      <c r="J111" s="30"/>
      <c r="K111" s="30"/>
      <c r="L111" s="30"/>
    </row>
    <row r="112" spans="1:12">
      <c r="A112" s="30"/>
      <c r="B112" s="67"/>
      <c r="C112" s="67"/>
      <c r="D112" s="67"/>
      <c r="E112" s="67"/>
      <c r="F112" s="67"/>
      <c r="G112" s="67"/>
      <c r="H112" s="67"/>
      <c r="I112" s="67"/>
      <c r="J112" s="30"/>
      <c r="K112" s="30"/>
      <c r="L112" s="30"/>
    </row>
    <row r="113" spans="1:12">
      <c r="A113" s="30"/>
      <c r="B113" s="67"/>
      <c r="C113" s="67"/>
      <c r="D113" s="67"/>
      <c r="E113" s="67"/>
      <c r="F113" s="67"/>
      <c r="G113" s="67"/>
      <c r="H113" s="67"/>
      <c r="I113" s="67"/>
      <c r="J113" s="30"/>
      <c r="K113" s="30"/>
      <c r="L113" s="30"/>
    </row>
    <row r="114" spans="1:12">
      <c r="A114" s="30"/>
      <c r="B114" s="67"/>
      <c r="C114" s="67"/>
      <c r="D114" s="67"/>
      <c r="E114" s="67"/>
      <c r="F114" s="67"/>
      <c r="G114" s="67"/>
      <c r="H114" s="67"/>
      <c r="I114" s="67"/>
      <c r="J114" s="30"/>
      <c r="K114" s="30"/>
      <c r="L114" s="30"/>
    </row>
    <row r="115" spans="1:12">
      <c r="A115" s="30"/>
      <c r="B115" s="67"/>
      <c r="C115" s="67"/>
      <c r="D115" s="67"/>
      <c r="E115" s="67"/>
      <c r="F115" s="67"/>
      <c r="G115" s="67"/>
      <c r="H115" s="67"/>
      <c r="I115" s="67"/>
      <c r="J115" s="30"/>
      <c r="K115" s="30"/>
      <c r="L115" s="30"/>
    </row>
    <row r="116" spans="1:12">
      <c r="A116" s="30"/>
      <c r="B116" s="67"/>
      <c r="C116" s="67"/>
      <c r="D116" s="67"/>
      <c r="E116" s="67"/>
      <c r="F116" s="67"/>
      <c r="G116" s="67"/>
      <c r="H116" s="67"/>
      <c r="I116" s="67"/>
      <c r="J116" s="30"/>
      <c r="K116" s="30"/>
      <c r="L116" s="30"/>
    </row>
    <row r="117" spans="1:12">
      <c r="A117" s="30"/>
      <c r="B117" s="67"/>
      <c r="C117" s="67"/>
      <c r="D117" s="67"/>
      <c r="E117" s="67"/>
      <c r="F117" s="67"/>
      <c r="G117" s="67"/>
      <c r="H117" s="67"/>
      <c r="I117" s="67"/>
      <c r="J117" s="30"/>
      <c r="K117" s="30"/>
      <c r="L117" s="30"/>
    </row>
    <row r="118" spans="1:12">
      <c r="A118" s="30"/>
      <c r="B118" s="67"/>
      <c r="C118" s="67"/>
      <c r="D118" s="67"/>
      <c r="E118" s="67"/>
      <c r="F118" s="67"/>
      <c r="G118" s="67"/>
      <c r="H118" s="67"/>
      <c r="I118" s="67"/>
      <c r="J118" s="30"/>
      <c r="K118" s="30"/>
      <c r="L118" s="30"/>
    </row>
    <row r="119" spans="1:12">
      <c r="A119" s="30"/>
      <c r="B119" s="67"/>
      <c r="C119" s="67"/>
      <c r="D119" s="67"/>
      <c r="E119" s="67"/>
      <c r="F119" s="67"/>
      <c r="G119" s="67"/>
      <c r="H119" s="67"/>
      <c r="I119" s="67"/>
      <c r="J119" s="30"/>
      <c r="K119" s="30"/>
      <c r="L119" s="30"/>
    </row>
    <row r="120" spans="1:12">
      <c r="A120" s="30"/>
      <c r="B120" s="67"/>
      <c r="C120" s="67"/>
      <c r="D120" s="67"/>
      <c r="E120" s="67"/>
      <c r="F120" s="67"/>
      <c r="G120" s="67"/>
      <c r="H120" s="67"/>
      <c r="I120" s="67"/>
      <c r="J120" s="30"/>
      <c r="K120" s="30"/>
      <c r="L120" s="30"/>
    </row>
    <row r="121" spans="1:12">
      <c r="A121" s="300"/>
      <c r="J121" s="30"/>
      <c r="K121" s="30"/>
      <c r="L121" s="30"/>
    </row>
    <row r="122" spans="1:12">
      <c r="A122" s="300"/>
      <c r="J122" s="30"/>
      <c r="K122" s="30"/>
      <c r="L122" s="30"/>
    </row>
    <row r="123" spans="1:12">
      <c r="A123" s="300"/>
      <c r="J123" s="30"/>
      <c r="K123" s="30"/>
      <c r="L123" s="30"/>
    </row>
    <row r="124" spans="1:12">
      <c r="A124" s="300"/>
      <c r="J124" s="30"/>
      <c r="K124" s="30"/>
      <c r="L124" s="30"/>
    </row>
    <row r="125" spans="1:12">
      <c r="A125" s="300"/>
      <c r="J125" s="30"/>
      <c r="K125" s="30"/>
      <c r="L125" s="30"/>
    </row>
    <row r="126" spans="1:12">
      <c r="A126" s="300"/>
      <c r="J126" s="30"/>
      <c r="K126" s="30"/>
      <c r="L126" s="30"/>
    </row>
    <row r="127" spans="1:12">
      <c r="A127" s="300"/>
      <c r="J127" s="30"/>
      <c r="K127" s="30"/>
      <c r="L127" s="30"/>
    </row>
    <row r="128" spans="1:12">
      <c r="A128" s="300"/>
      <c r="J128" s="30"/>
      <c r="K128" s="30"/>
      <c r="L128" s="30"/>
    </row>
    <row r="129" spans="1:12">
      <c r="A129" s="300"/>
      <c r="J129" s="30"/>
      <c r="K129" s="30"/>
      <c r="L129" s="30"/>
    </row>
    <row r="130" spans="1:12">
      <c r="A130" s="300"/>
      <c r="J130" s="30"/>
      <c r="K130" s="30"/>
      <c r="L130" s="30"/>
    </row>
    <row r="131" spans="1:12">
      <c r="A131" s="300"/>
      <c r="J131" s="30"/>
      <c r="K131" s="30"/>
      <c r="L131" s="30"/>
    </row>
    <row r="132" spans="1:12">
      <c r="A132" s="300"/>
      <c r="J132" s="30"/>
      <c r="K132" s="30"/>
      <c r="L132" s="30"/>
    </row>
    <row r="133" spans="1:12">
      <c r="A133" s="300"/>
      <c r="J133" s="30"/>
      <c r="K133" s="30"/>
      <c r="L133" s="30"/>
    </row>
    <row r="134" spans="1:12">
      <c r="A134" s="300"/>
      <c r="J134" s="30"/>
      <c r="K134" s="30"/>
      <c r="L134" s="30"/>
    </row>
    <row r="135" spans="1:12">
      <c r="A135" s="300"/>
      <c r="J135" s="30"/>
      <c r="K135" s="30"/>
      <c r="L135" s="30"/>
    </row>
    <row r="136" spans="1:12">
      <c r="A136" s="300"/>
      <c r="J136" s="30"/>
      <c r="K136" s="30"/>
      <c r="L136" s="30"/>
    </row>
    <row r="137" spans="1:12">
      <c r="A137" s="300"/>
      <c r="J137" s="30"/>
      <c r="K137" s="30"/>
      <c r="L137" s="30"/>
    </row>
    <row r="138" spans="1:12">
      <c r="A138" s="300"/>
      <c r="J138" s="30"/>
      <c r="K138" s="30"/>
      <c r="L138" s="30"/>
    </row>
    <row r="139" spans="1:12">
      <c r="A139" s="300"/>
      <c r="J139" s="30"/>
      <c r="K139" s="30"/>
      <c r="L139" s="30"/>
    </row>
    <row r="140" spans="1:12">
      <c r="A140" s="300"/>
      <c r="J140" s="30"/>
      <c r="K140" s="30"/>
      <c r="L140" s="30"/>
    </row>
    <row r="141" spans="1:12">
      <c r="A141" s="300"/>
      <c r="J141" s="30"/>
      <c r="K141" s="30"/>
      <c r="L141" s="30"/>
    </row>
    <row r="142" spans="1:12">
      <c r="A142" s="300"/>
      <c r="J142" s="30"/>
      <c r="K142" s="30"/>
      <c r="L142" s="30"/>
    </row>
    <row r="143" spans="1:12">
      <c r="A143" s="300"/>
      <c r="J143" s="30"/>
      <c r="K143" s="30"/>
      <c r="L143" s="30"/>
    </row>
    <row r="144" spans="1:12">
      <c r="A144" s="300"/>
      <c r="J144" s="30"/>
      <c r="K144" s="30"/>
      <c r="L144" s="30"/>
    </row>
    <row r="145" spans="1:12">
      <c r="A145" s="300"/>
      <c r="J145" s="30"/>
      <c r="K145" s="30"/>
      <c r="L145" s="30"/>
    </row>
    <row r="146" spans="1:12">
      <c r="A146" s="300"/>
      <c r="J146" s="30"/>
      <c r="K146" s="30"/>
      <c r="L146" s="30"/>
    </row>
    <row r="147" spans="1:12">
      <c r="A147" s="300"/>
      <c r="J147" s="30"/>
      <c r="K147" s="30"/>
      <c r="L147" s="30"/>
    </row>
    <row r="148" spans="1:12">
      <c r="A148" s="300"/>
      <c r="J148" s="30"/>
      <c r="K148" s="30"/>
      <c r="L148" s="30"/>
    </row>
    <row r="149" spans="1:12">
      <c r="A149" s="300"/>
      <c r="J149" s="30"/>
      <c r="K149" s="30"/>
      <c r="L149" s="30"/>
    </row>
    <row r="150" spans="1:12">
      <c r="A150" s="300"/>
      <c r="J150" s="30"/>
      <c r="K150" s="30"/>
      <c r="L150" s="30"/>
    </row>
    <row r="151" spans="1:12">
      <c r="A151" s="300"/>
      <c r="J151" s="30"/>
      <c r="K151" s="30"/>
      <c r="L151" s="30"/>
    </row>
    <row r="152" spans="1:12">
      <c r="A152" s="300"/>
      <c r="J152" s="30"/>
      <c r="K152" s="30"/>
      <c r="L152" s="30"/>
    </row>
    <row r="153" spans="1:12">
      <c r="A153" s="300"/>
      <c r="J153" s="30"/>
      <c r="K153" s="30"/>
      <c r="L153" s="30"/>
    </row>
    <row r="154" spans="1:12">
      <c r="A154" s="300"/>
      <c r="J154" s="30"/>
      <c r="K154" s="30"/>
      <c r="L154" s="30"/>
    </row>
    <row r="155" spans="1:12">
      <c r="A155" s="300"/>
      <c r="J155" s="30"/>
      <c r="K155" s="30"/>
      <c r="L155" s="30"/>
    </row>
    <row r="156" spans="1:12">
      <c r="A156" s="300"/>
      <c r="J156" s="30"/>
      <c r="K156" s="30"/>
      <c r="L156" s="30"/>
    </row>
    <row r="157" spans="1:12">
      <c r="A157" s="300"/>
      <c r="J157" s="30"/>
      <c r="K157" s="30"/>
      <c r="L157" s="30"/>
    </row>
    <row r="158" spans="1:12">
      <c r="A158" s="300"/>
    </row>
    <row r="159" spans="1:12">
      <c r="A159" s="300"/>
    </row>
    <row r="160" spans="1:12">
      <c r="A160" s="300"/>
    </row>
    <row r="161" spans="1:1">
      <c r="A161" s="300"/>
    </row>
    <row r="162" spans="1:1">
      <c r="A162" s="300"/>
    </row>
    <row r="163" spans="1:1">
      <c r="A163" s="300"/>
    </row>
    <row r="164" spans="1:1">
      <c r="A164" s="300"/>
    </row>
    <row r="165" spans="1:1">
      <c r="A165" s="300"/>
    </row>
    <row r="166" spans="1:1">
      <c r="A166" s="300"/>
    </row>
    <row r="167" spans="1:1">
      <c r="A167" s="300"/>
    </row>
    <row r="168" spans="1:1">
      <c r="A168" s="300"/>
    </row>
    <row r="169" spans="1:1">
      <c r="A169" s="300"/>
    </row>
    <row r="170" spans="1:1">
      <c r="A170" s="300"/>
    </row>
    <row r="171" spans="1:1">
      <c r="A171" s="300"/>
    </row>
    <row r="172" spans="1:1">
      <c r="A172" s="300"/>
    </row>
    <row r="173" spans="1:1">
      <c r="A173" s="300"/>
    </row>
    <row r="174" spans="1:1">
      <c r="A174" s="300"/>
    </row>
    <row r="175" spans="1:1">
      <c r="A175" s="300"/>
    </row>
    <row r="176" spans="1:1">
      <c r="A176" s="300"/>
    </row>
    <row r="177" spans="1:1">
      <c r="A177" s="300"/>
    </row>
    <row r="178" spans="1:1">
      <c r="A178" s="300"/>
    </row>
    <row r="179" spans="1:1">
      <c r="A179" s="300"/>
    </row>
    <row r="180" spans="1:1">
      <c r="A180" s="300"/>
    </row>
    <row r="181" spans="1:1">
      <c r="A181" s="300"/>
    </row>
    <row r="182" spans="1:1">
      <c r="A182" s="300"/>
    </row>
    <row r="183" spans="1:1">
      <c r="A183" s="300"/>
    </row>
    <row r="184" spans="1:1">
      <c r="A184" s="300"/>
    </row>
    <row r="185" spans="1:1">
      <c r="A185" s="300"/>
    </row>
    <row r="186" spans="1:1">
      <c r="A186" s="300"/>
    </row>
    <row r="187" spans="1:1">
      <c r="A187" s="300"/>
    </row>
    <row r="188" spans="1:1">
      <c r="A188" s="300"/>
    </row>
    <row r="189" spans="1:1">
      <c r="A189" s="300"/>
    </row>
    <row r="190" spans="1:1">
      <c r="A190" s="300"/>
    </row>
    <row r="191" spans="1:1">
      <c r="A191" s="300"/>
    </row>
    <row r="192" spans="1:1">
      <c r="A192" s="300"/>
    </row>
    <row r="193" spans="1:1">
      <c r="A193" s="300"/>
    </row>
    <row r="194" spans="1:1">
      <c r="A194" s="300"/>
    </row>
    <row r="195" spans="1:1">
      <c r="A195" s="300"/>
    </row>
    <row r="196" spans="1:1">
      <c r="A196" s="300"/>
    </row>
    <row r="197" spans="1:1">
      <c r="A197" s="300"/>
    </row>
    <row r="198" spans="1:1">
      <c r="A198" s="300"/>
    </row>
    <row r="199" spans="1:1">
      <c r="A199" s="300"/>
    </row>
    <row r="200" spans="1:1">
      <c r="A200" s="300"/>
    </row>
    <row r="201" spans="1:1">
      <c r="A201" s="300"/>
    </row>
    <row r="202" spans="1:1">
      <c r="A202" s="300"/>
    </row>
    <row r="203" spans="1:1">
      <c r="A203" s="300"/>
    </row>
    <row r="204" spans="1:1">
      <c r="A204" s="300"/>
    </row>
    <row r="205" spans="1:1">
      <c r="A205" s="300"/>
    </row>
    <row r="206" spans="1:1">
      <c r="A206" s="300"/>
    </row>
    <row r="207" spans="1:1">
      <c r="A207" s="300"/>
    </row>
    <row r="208" spans="1:1">
      <c r="A208" s="300"/>
    </row>
    <row r="209" spans="1:1">
      <c r="A209" s="300"/>
    </row>
    <row r="210" spans="1:1">
      <c r="A210" s="300"/>
    </row>
    <row r="211" spans="1:1">
      <c r="A211" s="300"/>
    </row>
    <row r="212" spans="1:1">
      <c r="A212" s="300"/>
    </row>
    <row r="213" spans="1:1">
      <c r="A213" s="300"/>
    </row>
    <row r="214" spans="1:1">
      <c r="A214" s="300"/>
    </row>
    <row r="215" spans="1:1">
      <c r="A215" s="300"/>
    </row>
    <row r="216" spans="1:1">
      <c r="A216" s="300"/>
    </row>
    <row r="217" spans="1:1">
      <c r="A217" s="300"/>
    </row>
    <row r="218" spans="1:1">
      <c r="A218" s="300"/>
    </row>
    <row r="219" spans="1:1">
      <c r="A219" s="300"/>
    </row>
    <row r="220" spans="1:1">
      <c r="A220" s="300"/>
    </row>
    <row r="221" spans="1:1">
      <c r="A221" s="300"/>
    </row>
    <row r="222" spans="1:1">
      <c r="A222" s="300"/>
    </row>
    <row r="223" spans="1:1">
      <c r="A223" s="300"/>
    </row>
    <row r="224" spans="1:1">
      <c r="A224" s="300"/>
    </row>
    <row r="225" spans="1:1">
      <c r="A225" s="300"/>
    </row>
    <row r="226" spans="1:1">
      <c r="A226" s="300"/>
    </row>
    <row r="227" spans="1:1">
      <c r="A227" s="300"/>
    </row>
    <row r="228" spans="1:1">
      <c r="A228" s="300"/>
    </row>
    <row r="229" spans="1:1">
      <c r="A229" s="300"/>
    </row>
    <row r="230" spans="1:1">
      <c r="A230" s="300"/>
    </row>
    <row r="231" spans="1:1">
      <c r="A231" s="300"/>
    </row>
    <row r="232" spans="1:1">
      <c r="A232" s="300"/>
    </row>
    <row r="233" spans="1:1">
      <c r="A233" s="300"/>
    </row>
    <row r="234" spans="1:1">
      <c r="A234" s="300"/>
    </row>
    <row r="235" spans="1:1">
      <c r="A235" s="300"/>
    </row>
    <row r="236" spans="1:1">
      <c r="A236" s="300"/>
    </row>
    <row r="237" spans="1:1">
      <c r="A237" s="300"/>
    </row>
    <row r="238" spans="1:1">
      <c r="A238" s="300"/>
    </row>
    <row r="239" spans="1:1">
      <c r="A239" s="300"/>
    </row>
    <row r="240" spans="1:1">
      <c r="A240" s="300"/>
    </row>
    <row r="241" spans="1:1">
      <c r="A241" s="300"/>
    </row>
    <row r="242" spans="1:1">
      <c r="A242" s="300"/>
    </row>
    <row r="243" spans="1:1">
      <c r="A243" s="300"/>
    </row>
    <row r="244" spans="1:1">
      <c r="A244" s="300"/>
    </row>
    <row r="245" spans="1:1">
      <c r="A245" s="300"/>
    </row>
    <row r="246" spans="1:1">
      <c r="A246" s="300"/>
    </row>
    <row r="247" spans="1:1">
      <c r="A247" s="300"/>
    </row>
    <row r="248" spans="1:1">
      <c r="A248" s="300"/>
    </row>
    <row r="249" spans="1:1">
      <c r="A249" s="300"/>
    </row>
    <row r="250" spans="1:1">
      <c r="A250" s="300"/>
    </row>
    <row r="251" spans="1:1">
      <c r="A251" s="300"/>
    </row>
    <row r="252" spans="1:1">
      <c r="A252" s="300"/>
    </row>
    <row r="253" spans="1:1">
      <c r="A253" s="300"/>
    </row>
    <row r="254" spans="1:1">
      <c r="A254" s="300"/>
    </row>
    <row r="255" spans="1:1">
      <c r="A255" s="300"/>
    </row>
    <row r="256" spans="1:1">
      <c r="A256" s="300"/>
    </row>
    <row r="257" spans="1:1">
      <c r="A257" s="300"/>
    </row>
    <row r="258" spans="1:1">
      <c r="A258" s="300"/>
    </row>
    <row r="259" spans="1:1">
      <c r="A259" s="300"/>
    </row>
    <row r="260" spans="1:1">
      <c r="A260" s="300"/>
    </row>
    <row r="261" spans="1:1">
      <c r="A261" s="300"/>
    </row>
    <row r="262" spans="1:1">
      <c r="A262" s="300"/>
    </row>
    <row r="263" spans="1:1">
      <c r="A263" s="300"/>
    </row>
    <row r="264" spans="1:1">
      <c r="A264" s="300"/>
    </row>
    <row r="265" spans="1:1">
      <c r="A265" s="300"/>
    </row>
    <row r="266" spans="1:1">
      <c r="A266" s="300"/>
    </row>
    <row r="267" spans="1:1">
      <c r="A267" s="300"/>
    </row>
    <row r="268" spans="1:1">
      <c r="A268" s="300"/>
    </row>
    <row r="269" spans="1:1">
      <c r="A269" s="300"/>
    </row>
    <row r="270" spans="1:1">
      <c r="A270" s="300"/>
    </row>
    <row r="271" spans="1:1">
      <c r="A271" s="300"/>
    </row>
  </sheetData>
  <pageMargins left="0.7" right="0.7" top="0.75" bottom="0.75" header="0.3" footer="0.3"/>
  <ignoredErrors>
    <ignoredError sqref="M18:M22 M25:M27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rgb="FF92D050"/>
  </sheetPr>
  <dimension ref="A1:AQ640"/>
  <sheetViews>
    <sheetView workbookViewId="0">
      <selection activeCell="B20" sqref="B20"/>
    </sheetView>
  </sheetViews>
  <sheetFormatPr defaultRowHeight="15.75"/>
  <cols>
    <col min="1" max="1" width="10.42578125" style="302" customWidth="1"/>
    <col min="2" max="2" width="63.85546875" style="26" customWidth="1"/>
    <col min="3" max="3" width="11" style="26" customWidth="1"/>
    <col min="4" max="5" width="10.7109375" style="26" customWidth="1"/>
    <col min="6" max="6" width="10.85546875" style="26" customWidth="1"/>
    <col min="7" max="7" width="10.42578125" style="26" customWidth="1"/>
    <col min="8" max="9" width="9.28515625" style="26" customWidth="1"/>
    <col min="10" max="10" width="9.5703125" style="26" bestFit="1" customWidth="1"/>
    <col min="11" max="12" width="11" style="26" customWidth="1"/>
    <col min="13" max="13" width="16.28515625" style="26" customWidth="1"/>
    <col min="14" max="14" width="15.7109375" style="125" customWidth="1"/>
    <col min="15" max="15" width="16.7109375" style="26" customWidth="1"/>
    <col min="16" max="16384" width="9.140625" style="26"/>
  </cols>
  <sheetData>
    <row r="1" spans="1:15">
      <c r="A1" s="301" t="s">
        <v>79</v>
      </c>
      <c r="B1" s="266"/>
      <c r="N1" s="26"/>
    </row>
    <row r="2" spans="1:15" ht="13.5" customHeight="1">
      <c r="N2" s="26"/>
    </row>
    <row r="3" spans="1:15">
      <c r="A3" s="303" t="s">
        <v>191</v>
      </c>
      <c r="N3" s="26"/>
    </row>
    <row r="4" spans="1:15" ht="17.25" customHeight="1">
      <c r="B4" s="28"/>
      <c r="C4" s="28"/>
      <c r="D4" s="406" t="s">
        <v>95</v>
      </c>
      <c r="E4" s="406"/>
      <c r="F4" s="29"/>
      <c r="G4" s="29"/>
      <c r="H4" s="29"/>
      <c r="I4" s="29"/>
      <c r="K4" s="30"/>
      <c r="L4" s="30"/>
      <c r="N4" s="26"/>
    </row>
    <row r="5" spans="1:15">
      <c r="A5" s="301" t="s">
        <v>81</v>
      </c>
      <c r="B5" s="266"/>
      <c r="C5" s="304" t="s">
        <v>41</v>
      </c>
      <c r="D5" s="304" t="s">
        <v>42</v>
      </c>
      <c r="E5" s="304" t="s">
        <v>43</v>
      </c>
      <c r="F5" s="304" t="s">
        <v>44</v>
      </c>
      <c r="G5" s="304" t="s">
        <v>47</v>
      </c>
      <c r="H5" s="305" t="s">
        <v>53</v>
      </c>
      <c r="I5" s="305" t="s">
        <v>122</v>
      </c>
      <c r="J5" s="305" t="s">
        <v>128</v>
      </c>
      <c r="K5" s="306" t="s">
        <v>145</v>
      </c>
      <c r="L5" s="306" t="s">
        <v>176</v>
      </c>
      <c r="M5" s="35" t="s">
        <v>179</v>
      </c>
      <c r="N5" s="36" t="s">
        <v>183</v>
      </c>
      <c r="O5" s="36" t="s">
        <v>184</v>
      </c>
    </row>
    <row r="6" spans="1:15">
      <c r="A6" s="301" t="s">
        <v>96</v>
      </c>
      <c r="B6" s="266" t="s">
        <v>97</v>
      </c>
      <c r="C6" s="37">
        <v>92.459600349999917</v>
      </c>
      <c r="D6" s="37">
        <v>105.42924768999995</v>
      </c>
      <c r="E6" s="37">
        <v>130.04563986000016</v>
      </c>
      <c r="F6" s="37">
        <v>124.88084571999997</v>
      </c>
      <c r="G6" s="37">
        <v>100.64639656557983</v>
      </c>
      <c r="H6" s="37">
        <v>93.886445848832636</v>
      </c>
      <c r="I6" s="37">
        <v>114.28716298235911</v>
      </c>
      <c r="J6" s="37">
        <v>97.001690450181371</v>
      </c>
      <c r="K6" s="38">
        <v>91.794880892676019</v>
      </c>
      <c r="L6" s="38">
        <v>92.23733468302774</v>
      </c>
      <c r="M6" s="39">
        <f>L6/L$6*100</f>
        <v>100</v>
      </c>
      <c r="N6" s="40">
        <f>L6/K6-1</f>
        <v>4.8200268473470587E-3</v>
      </c>
      <c r="O6" s="40">
        <f>L6/H6-1</f>
        <v>-1.7564954673650601E-2</v>
      </c>
    </row>
    <row r="7" spans="1:15" s="48" customFormat="1">
      <c r="A7" s="307"/>
      <c r="B7" s="270"/>
      <c r="C7" s="42"/>
      <c r="D7" s="42"/>
      <c r="E7" s="42"/>
      <c r="F7" s="42"/>
      <c r="G7" s="42"/>
      <c r="H7" s="42"/>
      <c r="I7" s="42"/>
      <c r="J7" s="42"/>
      <c r="K7" s="44"/>
      <c r="L7" s="44"/>
      <c r="M7" s="309"/>
      <c r="N7" s="369"/>
      <c r="O7" s="369"/>
    </row>
    <row r="8" spans="1:15" s="48" customFormat="1">
      <c r="A8" s="26" t="s">
        <v>7</v>
      </c>
      <c r="B8" s="26" t="s">
        <v>98</v>
      </c>
      <c r="C8" s="50">
        <v>0.80703642454788016</v>
      </c>
      <c r="D8" s="50">
        <v>1.6635133513465887</v>
      </c>
      <c r="E8" s="50">
        <v>1.0450423442773857</v>
      </c>
      <c r="F8" s="50">
        <v>4.0442611626020977</v>
      </c>
      <c r="G8" s="50">
        <v>11.798393960726195</v>
      </c>
      <c r="H8" s="50">
        <v>3.1108211204961274</v>
      </c>
      <c r="I8" s="50">
        <v>7.8032019364983043</v>
      </c>
      <c r="J8" s="50">
        <v>7.2159627178973587</v>
      </c>
      <c r="K8" s="330">
        <v>12.185907890598889</v>
      </c>
      <c r="L8" s="46">
        <v>14.200018684678959</v>
      </c>
      <c r="M8" s="45">
        <f>L8/L$6*100</f>
        <v>15.395087828022261</v>
      </c>
      <c r="N8" s="51">
        <f>L8/K8-1</f>
        <v>0.16528196439379816</v>
      </c>
      <c r="O8" s="51">
        <f t="shared" ref="O8:O27" si="0">L8/H8-1</f>
        <v>3.5647172031589776</v>
      </c>
    </row>
    <row r="9" spans="1:15" s="48" customFormat="1">
      <c r="A9" s="26" t="s">
        <v>51</v>
      </c>
      <c r="B9" s="26" t="s">
        <v>91</v>
      </c>
      <c r="C9" s="50">
        <v>10.645988476134004</v>
      </c>
      <c r="D9" s="50">
        <v>10.814252853240916</v>
      </c>
      <c r="E9" s="50">
        <v>6.8965161092359617</v>
      </c>
      <c r="F9" s="50">
        <v>9.5427959233621049</v>
      </c>
      <c r="G9" s="50">
        <v>12.116415716647191</v>
      </c>
      <c r="H9" s="50">
        <v>10.942721713997081</v>
      </c>
      <c r="I9" s="50">
        <v>9.3720107486690019</v>
      </c>
      <c r="J9" s="50">
        <v>13.030026961076224</v>
      </c>
      <c r="K9" s="330">
        <v>15.732894554505719</v>
      </c>
      <c r="L9" s="46">
        <v>14.165340471510666</v>
      </c>
      <c r="M9" s="45">
        <f t="shared" ref="M9:M27" si="1">L9/L$6*100</f>
        <v>15.357491107250281</v>
      </c>
      <c r="N9" s="51">
        <f t="shared" ref="N9:N27" si="2">L9/K9-1</f>
        <v>-9.9635453448464362E-2</v>
      </c>
      <c r="O9" s="51">
        <f t="shared" si="0"/>
        <v>0.29449883143710598</v>
      </c>
    </row>
    <row r="10" spans="1:15">
      <c r="A10" s="26" t="s">
        <v>14</v>
      </c>
      <c r="B10" s="26" t="s">
        <v>93</v>
      </c>
      <c r="C10" s="50">
        <v>17.198350453602135</v>
      </c>
      <c r="D10" s="50">
        <v>23.323147989661958</v>
      </c>
      <c r="E10" s="50">
        <v>32.655437152792999</v>
      </c>
      <c r="F10" s="50">
        <v>29.783006130162775</v>
      </c>
      <c r="G10" s="50">
        <v>14.827642099638043</v>
      </c>
      <c r="H10" s="50">
        <v>17.158883057862834</v>
      </c>
      <c r="I10" s="50">
        <v>15.750101533750794</v>
      </c>
      <c r="J10" s="50">
        <v>16.288577755521871</v>
      </c>
      <c r="K10" s="330">
        <v>8.1383220706814132</v>
      </c>
      <c r="L10" s="46">
        <v>11.269953767553138</v>
      </c>
      <c r="M10" s="45">
        <f t="shared" si="1"/>
        <v>12.218429561394171</v>
      </c>
      <c r="N10" s="51">
        <f t="shared" si="2"/>
        <v>0.38480065911295602</v>
      </c>
      <c r="O10" s="51">
        <f t="shared" si="0"/>
        <v>-0.3432000364156087</v>
      </c>
    </row>
    <row r="11" spans="1:15">
      <c r="A11" s="26" t="s">
        <v>12</v>
      </c>
      <c r="B11" s="26" t="s">
        <v>13</v>
      </c>
      <c r="C11" s="50">
        <v>17.229455772309514</v>
      </c>
      <c r="D11" s="50">
        <v>21.221930276953803</v>
      </c>
      <c r="E11" s="50">
        <v>18.978484538055788</v>
      </c>
      <c r="F11" s="50">
        <v>14.172309366853966</v>
      </c>
      <c r="G11" s="50">
        <v>11.402331896428878</v>
      </c>
      <c r="H11" s="50">
        <v>8.2643170403524522</v>
      </c>
      <c r="I11" s="50">
        <v>7.2850101900637227</v>
      </c>
      <c r="J11" s="50">
        <v>6.7885898278475532</v>
      </c>
      <c r="K11" s="330">
        <v>7.5985887051613208</v>
      </c>
      <c r="L11" s="330">
        <v>7.9800239244439064</v>
      </c>
      <c r="M11" s="45">
        <f t="shared" si="1"/>
        <v>8.651620248858169</v>
      </c>
      <c r="N11" s="51">
        <f t="shared" si="2"/>
        <v>5.0198166275731815E-2</v>
      </c>
      <c r="O11" s="51">
        <f t="shared" si="0"/>
        <v>-3.440007377747234E-2</v>
      </c>
    </row>
    <row r="12" spans="1:15" ht="30" customHeight="1">
      <c r="A12" s="302" t="s">
        <v>50</v>
      </c>
      <c r="B12" s="371" t="s">
        <v>231</v>
      </c>
      <c r="C12" s="397">
        <v>5.7339312985472874</v>
      </c>
      <c r="D12" s="397">
        <v>5.3775656803430349</v>
      </c>
      <c r="E12" s="397">
        <v>3.1348226683616067</v>
      </c>
      <c r="F12" s="397">
        <v>5.5921228827550253</v>
      </c>
      <c r="G12" s="397">
        <v>5.7486463105993675</v>
      </c>
      <c r="H12" s="397">
        <v>6.3278735899090801</v>
      </c>
      <c r="I12" s="397">
        <v>4.1575361631403274</v>
      </c>
      <c r="J12" s="397">
        <v>5.8872953835534867</v>
      </c>
      <c r="K12" s="401">
        <v>6.4090563905997682</v>
      </c>
      <c r="L12" s="401">
        <v>7.7552773367718721</v>
      </c>
      <c r="M12" s="402">
        <f t="shared" si="1"/>
        <v>8.4079590584688617</v>
      </c>
      <c r="N12" s="403">
        <f t="shared" si="2"/>
        <v>0.21004978956755949</v>
      </c>
      <c r="O12" s="403">
        <f t="shared" si="0"/>
        <v>0.22557399837111802</v>
      </c>
    </row>
    <row r="13" spans="1:15">
      <c r="A13" s="26" t="s">
        <v>49</v>
      </c>
      <c r="B13" s="26" t="s">
        <v>131</v>
      </c>
      <c r="C13" s="50">
        <v>4.6455111947820935</v>
      </c>
      <c r="D13" s="50">
        <v>7.9696543598930951</v>
      </c>
      <c r="E13" s="50">
        <v>27.618792606554742</v>
      </c>
      <c r="F13" s="50">
        <v>17.796366987198056</v>
      </c>
      <c r="G13" s="50">
        <v>6.3313351967965348</v>
      </c>
      <c r="H13" s="50">
        <v>10.588455286788641</v>
      </c>
      <c r="I13" s="50">
        <v>25.137593550522745</v>
      </c>
      <c r="J13" s="50">
        <v>19.770878256279772</v>
      </c>
      <c r="K13" s="330">
        <v>8.6195970389650416</v>
      </c>
      <c r="L13" s="330">
        <v>6.8956328991109812</v>
      </c>
      <c r="M13" s="45">
        <f t="shared" si="1"/>
        <v>7.4759672130680315</v>
      </c>
      <c r="N13" s="51">
        <f t="shared" si="2"/>
        <v>-0.20000518957682711</v>
      </c>
      <c r="O13" s="51">
        <f t="shared" si="0"/>
        <v>-0.34875931263413318</v>
      </c>
    </row>
    <row r="14" spans="1:15">
      <c r="A14" s="26" t="s">
        <v>9</v>
      </c>
      <c r="B14" s="26" t="s">
        <v>10</v>
      </c>
      <c r="C14" s="50">
        <v>8.3364851778831905</v>
      </c>
      <c r="D14" s="50">
        <v>5.2746735895327319</v>
      </c>
      <c r="E14" s="50">
        <v>6.8372013910197404</v>
      </c>
      <c r="F14" s="50">
        <v>5.2151544806812256</v>
      </c>
      <c r="G14" s="50">
        <v>4.5088407045344434</v>
      </c>
      <c r="H14" s="50">
        <v>6.5412729388820292</v>
      </c>
      <c r="I14" s="50">
        <v>3.8389092149182091</v>
      </c>
      <c r="J14" s="50">
        <v>2.6190396505521871</v>
      </c>
      <c r="K14" s="50">
        <v>2.7205696383290712</v>
      </c>
      <c r="L14" s="330">
        <v>3.0628671992461438</v>
      </c>
      <c r="M14" s="45">
        <f t="shared" si="1"/>
        <v>3.3206371473890073</v>
      </c>
      <c r="N14" s="51">
        <f t="shared" si="2"/>
        <v>0.12581834189964214</v>
      </c>
      <c r="O14" s="51">
        <f t="shared" si="0"/>
        <v>-0.53176281927633196</v>
      </c>
    </row>
    <row r="15" spans="1:15">
      <c r="A15" s="26" t="s">
        <v>19</v>
      </c>
      <c r="B15" s="26" t="s">
        <v>20</v>
      </c>
      <c r="C15" s="50">
        <v>4.9348973035873112</v>
      </c>
      <c r="D15" s="50">
        <v>2.5817289171488151</v>
      </c>
      <c r="E15" s="50">
        <v>3.5412230424173354</v>
      </c>
      <c r="F15" s="50">
        <v>5.3360288985112669</v>
      </c>
      <c r="G15" s="50">
        <v>2.9393630575426792</v>
      </c>
      <c r="H15" s="50">
        <v>3.464725500897968</v>
      </c>
      <c r="I15" s="50">
        <v>1.6867184684560428</v>
      </c>
      <c r="J15" s="50">
        <v>3.6712098703443048</v>
      </c>
      <c r="K15" s="50">
        <v>3.3056213586257948</v>
      </c>
      <c r="L15" s="330">
        <v>3.0575193962337632</v>
      </c>
      <c r="M15" s="45">
        <f t="shared" si="1"/>
        <v>3.3148392749431501</v>
      </c>
      <c r="N15" s="51">
        <f t="shared" si="2"/>
        <v>-7.5054561752702309E-2</v>
      </c>
      <c r="O15" s="51">
        <f t="shared" si="0"/>
        <v>-0.11752911004310951</v>
      </c>
    </row>
    <row r="16" spans="1:15">
      <c r="A16" s="26" t="s">
        <v>194</v>
      </c>
      <c r="B16" s="26" t="s">
        <v>195</v>
      </c>
      <c r="C16" s="296">
        <v>0.11923962941002074</v>
      </c>
      <c r="D16" s="296">
        <v>0.11052259684572234</v>
      </c>
      <c r="E16" s="296">
        <v>7.5512967752304982E-2</v>
      </c>
      <c r="F16" s="296">
        <v>0.1191627932572554</v>
      </c>
      <c r="G16" s="296">
        <v>9.19735315073959E-2</v>
      </c>
      <c r="H16" s="296">
        <v>0.16964771859916936</v>
      </c>
      <c r="I16" s="296">
        <v>8.5149535185236269E-2</v>
      </c>
      <c r="J16" s="296">
        <v>9.7662234733650932E-2</v>
      </c>
      <c r="K16" s="296">
        <v>0.13131201600004086</v>
      </c>
      <c r="L16" s="330">
        <v>2.7088690918409166</v>
      </c>
      <c r="M16" s="45">
        <f t="shared" si="1"/>
        <v>2.9368466696808899</v>
      </c>
      <c r="N16" s="51">
        <f t="shared" si="2"/>
        <v>19.629255222462458</v>
      </c>
      <c r="O16" s="51">
        <f t="shared" si="0"/>
        <v>14.967612852143477</v>
      </c>
    </row>
    <row r="17" spans="1:15">
      <c r="A17" s="26" t="s">
        <v>17</v>
      </c>
      <c r="B17" s="26" t="s">
        <v>90</v>
      </c>
      <c r="C17" s="50">
        <v>1.9826337118292321</v>
      </c>
      <c r="D17" s="50">
        <v>1.4935122543980732</v>
      </c>
      <c r="E17" s="50">
        <v>1.7839805768640689</v>
      </c>
      <c r="F17" s="50">
        <v>2.0102037609337891</v>
      </c>
      <c r="G17" s="50">
        <v>4.9547554350614185</v>
      </c>
      <c r="H17" s="50">
        <v>1.5280890307554158</v>
      </c>
      <c r="I17" s="50">
        <v>1.9010682339797522</v>
      </c>
      <c r="J17" s="50">
        <v>1.6052764914465136</v>
      </c>
      <c r="K17" s="50">
        <v>1.8287025718330099</v>
      </c>
      <c r="L17" s="50">
        <v>2.1503809152330411</v>
      </c>
      <c r="M17" s="45">
        <f t="shared" si="1"/>
        <v>2.3313563023289796</v>
      </c>
      <c r="N17" s="51">
        <f t="shared" si="2"/>
        <v>0.17590522830489341</v>
      </c>
      <c r="O17" s="51">
        <f t="shared" si="0"/>
        <v>0.4072353586426789</v>
      </c>
    </row>
    <row r="18" spans="1:15">
      <c r="A18" s="26" t="s">
        <v>52</v>
      </c>
      <c r="B18" s="26" t="s">
        <v>132</v>
      </c>
      <c r="C18" s="50">
        <v>1.7624518233026978</v>
      </c>
      <c r="D18" s="50">
        <v>1.677362037064231</v>
      </c>
      <c r="E18" s="50">
        <v>1.8654276070661466</v>
      </c>
      <c r="F18" s="50">
        <v>1.8145709030875281</v>
      </c>
      <c r="G18" s="50">
        <v>1.5651095847464873</v>
      </c>
      <c r="H18" s="50">
        <v>1.5694859131215624</v>
      </c>
      <c r="I18" s="50">
        <v>1.6494717387106563</v>
      </c>
      <c r="J18" s="50">
        <v>1.3774750974447814</v>
      </c>
      <c r="K18" s="50">
        <v>1.2402195589692551</v>
      </c>
      <c r="L18" s="50">
        <v>1.7498469626384194</v>
      </c>
      <c r="M18" s="45">
        <f t="shared" si="1"/>
        <v>1.8971135372154269</v>
      </c>
      <c r="N18" s="51">
        <f t="shared" si="2"/>
        <v>0.41091708317575248</v>
      </c>
      <c r="O18" s="51">
        <f t="shared" si="0"/>
        <v>0.11491727833232712</v>
      </c>
    </row>
    <row r="19" spans="1:15">
      <c r="A19" s="26" t="s">
        <v>6</v>
      </c>
      <c r="B19" s="26" t="s">
        <v>92</v>
      </c>
      <c r="C19" s="50">
        <v>3.337869656092499</v>
      </c>
      <c r="D19" s="50">
        <v>1.6660810978295986</v>
      </c>
      <c r="E19" s="50">
        <v>1.3922099153991145</v>
      </c>
      <c r="F19" s="50">
        <v>1.5254795661240805</v>
      </c>
      <c r="G19" s="50">
        <v>1.9260505671616268</v>
      </c>
      <c r="H19" s="50">
        <v>1.3938774666068021</v>
      </c>
      <c r="I19" s="50">
        <v>0.33828589694077404</v>
      </c>
      <c r="J19" s="50">
        <v>1.4611639413707234</v>
      </c>
      <c r="K19" s="50">
        <v>1.2382014120247513</v>
      </c>
      <c r="L19" s="50">
        <v>1.2832824711020623</v>
      </c>
      <c r="M19" s="45">
        <f t="shared" si="1"/>
        <v>1.3912831235985339</v>
      </c>
      <c r="N19" s="51">
        <f t="shared" si="2"/>
        <v>3.6408502396708453E-2</v>
      </c>
      <c r="O19" s="51">
        <f t="shared" si="0"/>
        <v>-7.9343413000260155E-2</v>
      </c>
    </row>
    <row r="20" spans="1:15">
      <c r="A20" s="26" t="s">
        <v>196</v>
      </c>
      <c r="B20" s="26" t="s">
        <v>197</v>
      </c>
      <c r="C20" s="50">
        <v>2.8431663207826858E-3</v>
      </c>
      <c r="D20" s="50">
        <v>0.24610234074422155</v>
      </c>
      <c r="E20" s="50">
        <v>0.11220336065693537</v>
      </c>
      <c r="F20" s="50">
        <v>7.2988472455540751E-3</v>
      </c>
      <c r="G20" s="50">
        <v>0.34638428620286715</v>
      </c>
      <c r="H20" s="50">
        <v>0.14381529632955437</v>
      </c>
      <c r="I20" s="50">
        <v>7.4743317425726187E-4</v>
      </c>
      <c r="J20" s="50">
        <v>4.7722465082286704E-2</v>
      </c>
      <c r="K20" s="50">
        <v>0.13060479466660882</v>
      </c>
      <c r="L20" s="50">
        <v>1.2105233071856802</v>
      </c>
      <c r="M20" s="45">
        <f t="shared" si="1"/>
        <v>1.3124005711414211</v>
      </c>
      <c r="N20" s="51">
        <f t="shared" si="2"/>
        <v>8.2685977591844839</v>
      </c>
      <c r="O20" s="51">
        <f t="shared" si="0"/>
        <v>7.417208308716706</v>
      </c>
    </row>
    <row r="21" spans="1:15">
      <c r="A21" s="26" t="s">
        <v>163</v>
      </c>
      <c r="B21" s="26" t="s">
        <v>164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4.8142038840307856E-2</v>
      </c>
      <c r="J21" s="50">
        <v>7.4106214811606749E-4</v>
      </c>
      <c r="K21" s="50">
        <v>0.83150497461460338</v>
      </c>
      <c r="L21" s="50">
        <v>0.82536533912659693</v>
      </c>
      <c r="M21" s="45">
        <f t="shared" si="1"/>
        <v>0.89482782862596033</v>
      </c>
      <c r="N21" s="51">
        <f t="shared" si="2"/>
        <v>-7.3837627860880994E-3</v>
      </c>
      <c r="O21" s="51">
        <v>0</v>
      </c>
    </row>
    <row r="22" spans="1:15">
      <c r="A22" s="26" t="s">
        <v>198</v>
      </c>
      <c r="B22" s="26" t="s">
        <v>199</v>
      </c>
      <c r="C22" s="50">
        <v>0.34485915060776756</v>
      </c>
      <c r="D22" s="50">
        <v>1.0963392669388234</v>
      </c>
      <c r="E22" s="50">
        <v>0.16999806981399496</v>
      </c>
      <c r="F22" s="50">
        <v>0.21198946446156519</v>
      </c>
      <c r="G22" s="50">
        <v>0.58369308433322886</v>
      </c>
      <c r="H22" s="50">
        <v>0.5823878311258277</v>
      </c>
      <c r="I22" s="50">
        <v>0.80364265399575185</v>
      </c>
      <c r="J22" s="50">
        <v>0.51125875784971853</v>
      </c>
      <c r="K22" s="50">
        <v>0.33513795564273857</v>
      </c>
      <c r="L22" s="50">
        <v>0.7683663964912496</v>
      </c>
      <c r="M22" s="45">
        <f t="shared" si="1"/>
        <v>0.83303187275708868</v>
      </c>
      <c r="N22" s="51">
        <f t="shared" si="2"/>
        <v>1.2926868877553761</v>
      </c>
      <c r="O22" s="51">
        <f t="shared" si="0"/>
        <v>0.31933800025646542</v>
      </c>
    </row>
    <row r="23" spans="1:15">
      <c r="A23" s="26" t="s">
        <v>162</v>
      </c>
      <c r="B23" s="26" t="s">
        <v>200</v>
      </c>
      <c r="C23" s="50">
        <v>0.55214844945152686</v>
      </c>
      <c r="D23" s="50">
        <v>0.5663747834003936</v>
      </c>
      <c r="E23" s="50">
        <v>0.77114983562004125</v>
      </c>
      <c r="F23" s="50">
        <v>0.70395213462318262</v>
      </c>
      <c r="G23" s="50">
        <v>0.73741195314503949</v>
      </c>
      <c r="H23" s="50">
        <v>0.64365959703670439</v>
      </c>
      <c r="I23" s="50">
        <v>0.70263141568508458</v>
      </c>
      <c r="J23" s="50">
        <v>0.68819492204417498</v>
      </c>
      <c r="K23" s="50">
        <v>2.4430387798990894</v>
      </c>
      <c r="L23" s="50">
        <v>0.75598188329390903</v>
      </c>
      <c r="M23" s="45">
        <f t="shared" si="1"/>
        <v>0.81960508279194078</v>
      </c>
      <c r="N23" s="51">
        <f t="shared" si="2"/>
        <v>-0.69055674043572279</v>
      </c>
      <c r="O23" s="51">
        <f t="shared" si="0"/>
        <v>0.17450572752168481</v>
      </c>
    </row>
    <row r="24" spans="1:15">
      <c r="A24" s="26" t="s">
        <v>201</v>
      </c>
      <c r="B24" s="26" t="s">
        <v>202</v>
      </c>
      <c r="C24" s="50">
        <v>0</v>
      </c>
      <c r="D24" s="50">
        <v>0</v>
      </c>
      <c r="E24" s="50">
        <v>0</v>
      </c>
      <c r="F24" s="50">
        <v>0.16630841974164398</v>
      </c>
      <c r="G24" s="50">
        <v>0.52121802091942881</v>
      </c>
      <c r="H24" s="50">
        <v>0.43838216550679088</v>
      </c>
      <c r="I24" s="50">
        <v>0.38539700284130091</v>
      </c>
      <c r="J24" s="50">
        <v>0.33222215244694669</v>
      </c>
      <c r="K24" s="50">
        <v>0.51496053970730515</v>
      </c>
      <c r="L24" s="50">
        <v>0.71097473792563948</v>
      </c>
      <c r="M24" s="45">
        <f t="shared" si="1"/>
        <v>0.77081015010775611</v>
      </c>
      <c r="N24" s="51">
        <f t="shared" si="2"/>
        <v>0.38063925894155992</v>
      </c>
      <c r="O24" s="51">
        <f t="shared" si="0"/>
        <v>0.62181492283956952</v>
      </c>
    </row>
    <row r="25" spans="1:15">
      <c r="A25" s="26" t="s">
        <v>11</v>
      </c>
      <c r="B25" s="26" t="s">
        <v>84</v>
      </c>
      <c r="C25" s="50">
        <v>0.26028139786540172</v>
      </c>
      <c r="D25" s="50">
        <v>1.0144844914681783</v>
      </c>
      <c r="E25" s="50">
        <v>1.1899961454726107</v>
      </c>
      <c r="F25" s="50">
        <v>0.87346208799165848</v>
      </c>
      <c r="G25" s="50">
        <v>0.99367444067603383</v>
      </c>
      <c r="H25" s="50">
        <v>1.6006564962397574</v>
      </c>
      <c r="I25" s="50">
        <v>1.2094175608948718</v>
      </c>
      <c r="J25" s="50">
        <v>0.35655669797531397</v>
      </c>
      <c r="K25" s="50">
        <v>0.50482922489642057</v>
      </c>
      <c r="L25" s="50">
        <v>0.69946856798419788</v>
      </c>
      <c r="M25" s="45">
        <f t="shared" si="1"/>
        <v>0.75833562449295766</v>
      </c>
      <c r="N25" s="51">
        <f t="shared" si="2"/>
        <v>0.38555482426302246</v>
      </c>
      <c r="O25" s="51">
        <f t="shared" si="0"/>
        <v>-0.56301144584901208</v>
      </c>
    </row>
    <row r="26" spans="1:15">
      <c r="A26" s="26" t="s">
        <v>203</v>
      </c>
      <c r="B26" s="26" t="s">
        <v>204</v>
      </c>
      <c r="C26" s="50">
        <v>3.3009190631485323E-2</v>
      </c>
      <c r="D26" s="50">
        <v>6.6081235865957891E-4</v>
      </c>
      <c r="E26" s="50">
        <v>0</v>
      </c>
      <c r="F26" s="50">
        <v>7.0961681051960844E-3</v>
      </c>
      <c r="G26" s="50">
        <v>0.15587096217972468</v>
      </c>
      <c r="H26" s="50">
        <v>9.1953054495454045E-2</v>
      </c>
      <c r="I26" s="50">
        <v>1.5833789412705856E-2</v>
      </c>
      <c r="J26" s="50">
        <v>0.16560938718059767</v>
      </c>
      <c r="K26" s="50">
        <v>0.19564173487245787</v>
      </c>
      <c r="L26" s="50">
        <v>0.69203486360594146</v>
      </c>
      <c r="M26" s="45">
        <f t="shared" si="1"/>
        <v>0.75027630187289052</v>
      </c>
      <c r="N26" s="51">
        <f t="shared" si="2"/>
        <v>2.5372558112771317</v>
      </c>
      <c r="O26" s="51">
        <f t="shared" si="0"/>
        <v>6.5259584078324897</v>
      </c>
    </row>
    <row r="27" spans="1:15">
      <c r="A27" s="52" t="s">
        <v>205</v>
      </c>
      <c r="B27" s="52" t="s">
        <v>206</v>
      </c>
      <c r="C27" s="54">
        <v>0</v>
      </c>
      <c r="D27" s="54">
        <v>0</v>
      </c>
      <c r="E27" s="54">
        <v>7.0135449086047434E-5</v>
      </c>
      <c r="F27" s="54">
        <v>0</v>
      </c>
      <c r="G27" s="54">
        <v>1.3715656795964317E-2</v>
      </c>
      <c r="H27" s="54">
        <v>2.0484684027388032E-2</v>
      </c>
      <c r="I27" s="54">
        <v>9.5420029792281594E-3</v>
      </c>
      <c r="J27" s="54">
        <v>9.5529598852317019E-3</v>
      </c>
      <c r="K27" s="54">
        <v>0.11639189882009228</v>
      </c>
      <c r="L27" s="394">
        <v>0.57332704900191434</v>
      </c>
      <c r="M27" s="55">
        <f t="shared" si="1"/>
        <v>0.6215780746182058</v>
      </c>
      <c r="N27" s="56">
        <f t="shared" si="2"/>
        <v>3.9258329386662014</v>
      </c>
      <c r="O27" s="56">
        <f t="shared" si="0"/>
        <v>26.988083596279825</v>
      </c>
    </row>
    <row r="28" spans="1:15">
      <c r="A28" s="276" t="s">
        <v>169</v>
      </c>
      <c r="C28" s="308"/>
      <c r="D28" s="42"/>
      <c r="E28" s="42"/>
      <c r="F28" s="42"/>
      <c r="G28" s="42"/>
      <c r="H28" s="42"/>
      <c r="I28" s="42"/>
      <c r="J28" s="42"/>
      <c r="K28" s="44"/>
      <c r="L28" s="44"/>
      <c r="M28" s="44"/>
      <c r="N28" s="273"/>
      <c r="O28" s="273"/>
    </row>
    <row r="29" spans="1:15">
      <c r="A29" s="307"/>
      <c r="B29" s="270"/>
      <c r="C29" s="308"/>
      <c r="D29" s="42"/>
      <c r="E29" s="42"/>
      <c r="F29" s="42"/>
      <c r="G29" s="42"/>
      <c r="H29" s="42"/>
      <c r="I29" s="42"/>
      <c r="J29" s="42"/>
      <c r="K29" s="44"/>
      <c r="L29" s="44"/>
      <c r="M29" s="44"/>
      <c r="N29" s="273"/>
      <c r="O29" s="273"/>
    </row>
    <row r="30" spans="1:15">
      <c r="A30" s="303"/>
      <c r="B30" s="27"/>
      <c r="C30" s="294"/>
      <c r="D30" s="294"/>
      <c r="E30" s="294"/>
      <c r="F30" s="294"/>
      <c r="G30" s="294"/>
      <c r="H30" s="295"/>
      <c r="I30" s="310"/>
      <c r="J30" s="310"/>
      <c r="K30" s="311"/>
      <c r="L30" s="311"/>
      <c r="M30" s="312"/>
      <c r="N30" s="313"/>
    </row>
    <row r="31" spans="1:15">
      <c r="K31" s="314"/>
      <c r="L31" s="314"/>
      <c r="M31" s="315"/>
      <c r="N31" s="316"/>
    </row>
    <row r="32" spans="1:15">
      <c r="C32" s="296"/>
      <c r="D32" s="296"/>
      <c r="E32" s="296"/>
      <c r="F32" s="296"/>
      <c r="G32" s="296"/>
      <c r="H32" s="296"/>
      <c r="I32" s="296"/>
      <c r="J32" s="296"/>
      <c r="K32" s="314"/>
      <c r="L32" s="314"/>
      <c r="M32" s="315"/>
      <c r="N32" s="316"/>
    </row>
    <row r="33" spans="3:43">
      <c r="C33" s="296"/>
      <c r="D33" s="296"/>
      <c r="E33" s="296"/>
      <c r="F33" s="296"/>
      <c r="G33" s="296"/>
      <c r="H33" s="296"/>
      <c r="I33" s="296"/>
      <c r="J33" s="296"/>
      <c r="K33" s="314"/>
      <c r="L33" s="314"/>
      <c r="M33" s="315"/>
      <c r="N33" s="316"/>
    </row>
    <row r="34" spans="3:43">
      <c r="C34" s="296"/>
      <c r="D34" s="296"/>
      <c r="E34" s="296"/>
      <c r="F34" s="296"/>
      <c r="G34" s="296"/>
      <c r="H34" s="296"/>
      <c r="I34" s="296"/>
      <c r="J34" s="296"/>
      <c r="K34" s="314"/>
      <c r="L34" s="314"/>
      <c r="M34" s="315"/>
      <c r="N34" s="316"/>
    </row>
    <row r="35" spans="3:43">
      <c r="C35" s="296"/>
      <c r="D35" s="296"/>
      <c r="E35" s="296"/>
      <c r="F35" s="296"/>
      <c r="G35" s="296"/>
      <c r="H35" s="296"/>
      <c r="I35" s="296"/>
      <c r="J35" s="296"/>
      <c r="K35" s="314"/>
      <c r="L35" s="314"/>
      <c r="M35" s="315"/>
      <c r="N35" s="316"/>
    </row>
    <row r="36" spans="3:43" s="48" customFormat="1"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315"/>
      <c r="N36" s="316"/>
    </row>
    <row r="37" spans="3:43" s="48" customFormat="1"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315"/>
      <c r="N37" s="316"/>
    </row>
    <row r="38" spans="3:43" s="48" customFormat="1"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315"/>
      <c r="N38" s="316"/>
    </row>
    <row r="39" spans="3:43" s="48" customFormat="1"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315"/>
      <c r="N39" s="316"/>
    </row>
    <row r="40" spans="3:43" s="48" customFormat="1"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315"/>
      <c r="N40" s="316"/>
    </row>
    <row r="41" spans="3:43" s="48" customFormat="1"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315"/>
      <c r="N41" s="316"/>
    </row>
    <row r="42" spans="3:43" s="48" customFormat="1"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315"/>
      <c r="N42" s="316"/>
    </row>
    <row r="43" spans="3:43" s="48" customFormat="1"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317"/>
      <c r="N43" s="318"/>
    </row>
    <row r="44" spans="3:43" s="48" customFormat="1"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319"/>
      <c r="N44" s="318"/>
    </row>
    <row r="45" spans="3:43" s="48" customFormat="1"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320"/>
      <c r="N45" s="321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</row>
    <row r="46" spans="3:43" s="48" customFormat="1"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322"/>
      <c r="N46" s="323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</row>
    <row r="47" spans="3:43" s="48" customFormat="1"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322"/>
      <c r="N47" s="323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</row>
    <row r="48" spans="3:43" s="48" customFormat="1"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322"/>
      <c r="N48" s="323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</row>
    <row r="49" spans="1:43" s="48" customFormat="1"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322"/>
      <c r="N49" s="323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</row>
    <row r="50" spans="1:43" s="48" customFormat="1"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322"/>
      <c r="N50" s="323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</row>
    <row r="51" spans="1:43" s="48" customFormat="1"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322"/>
      <c r="N51" s="323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</row>
    <row r="52" spans="1:43" s="48" customFormat="1"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322"/>
      <c r="N52" s="323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</row>
    <row r="53" spans="1:43" s="48" customFormat="1"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322"/>
      <c r="N53" s="323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</row>
    <row r="54" spans="1:43" s="48" customFormat="1"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322"/>
      <c r="N54" s="323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</row>
    <row r="55" spans="1:43" s="48" customFormat="1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322"/>
      <c r="N55" s="323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</row>
    <row r="56" spans="1:43">
      <c r="A56"/>
      <c r="B56"/>
      <c r="C56" s="67"/>
      <c r="D56" s="67"/>
      <c r="E56" s="67"/>
      <c r="F56" s="67"/>
      <c r="G56" s="67"/>
      <c r="H56" s="67"/>
      <c r="I56" s="325"/>
      <c r="J56" s="325"/>
      <c r="K56" s="279"/>
      <c r="L56" s="279"/>
      <c r="M56" s="326"/>
      <c r="N56" s="299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>
      <c r="A57"/>
      <c r="B57"/>
      <c r="C57" s="67"/>
      <c r="D57" s="67"/>
      <c r="E57" s="67"/>
      <c r="F57" s="67"/>
      <c r="G57" s="67"/>
      <c r="H57" s="67"/>
      <c r="I57" s="325"/>
      <c r="J57" s="325"/>
      <c r="K57" s="279"/>
      <c r="L57" s="279"/>
      <c r="M57" s="326"/>
      <c r="N57" s="299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>
      <c r="A58"/>
      <c r="B58"/>
      <c r="C58" s="67"/>
      <c r="D58" s="67"/>
      <c r="E58" s="67"/>
      <c r="F58" s="67"/>
      <c r="G58" s="67"/>
      <c r="H58" s="67"/>
      <c r="I58" s="325"/>
      <c r="J58" s="325"/>
      <c r="K58" s="279"/>
      <c r="L58" s="279"/>
      <c r="M58" s="326"/>
      <c r="N58" s="299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</row>
    <row r="59" spans="1:43">
      <c r="A59"/>
      <c r="B59"/>
      <c r="C59" s="67"/>
      <c r="D59" s="67"/>
      <c r="E59" s="67"/>
      <c r="F59" s="67"/>
      <c r="G59" s="67"/>
      <c r="H59" s="67"/>
      <c r="I59" s="325"/>
      <c r="J59" s="325"/>
      <c r="K59" s="279"/>
      <c r="L59" s="279"/>
      <c r="M59" s="326"/>
      <c r="N59" s="299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</row>
    <row r="60" spans="1:43">
      <c r="A60"/>
      <c r="B60"/>
      <c r="C60" s="67"/>
      <c r="D60" s="67"/>
      <c r="E60" s="67"/>
      <c r="F60" s="67"/>
      <c r="G60" s="67"/>
      <c r="H60" s="67"/>
      <c r="I60" s="325"/>
      <c r="J60" s="325"/>
      <c r="K60" s="279"/>
      <c r="L60" s="279"/>
      <c r="M60" s="326"/>
      <c r="N60" s="299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</row>
    <row r="61" spans="1:43">
      <c r="A61"/>
      <c r="B61"/>
      <c r="C61" s="67"/>
      <c r="D61" s="67"/>
      <c r="E61" s="67"/>
      <c r="F61" s="67"/>
      <c r="G61" s="67"/>
      <c r="H61" s="67"/>
      <c r="I61" s="325"/>
      <c r="J61" s="325"/>
      <c r="K61" s="279"/>
      <c r="L61" s="279"/>
      <c r="M61" s="326"/>
      <c r="N61" s="299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</row>
    <row r="62" spans="1:43">
      <c r="A62"/>
      <c r="B62"/>
      <c r="C62" s="67"/>
      <c r="D62" s="67"/>
      <c r="E62" s="67"/>
      <c r="F62" s="67"/>
      <c r="G62" s="67"/>
      <c r="H62" s="67"/>
      <c r="I62" s="325"/>
      <c r="J62" s="325"/>
      <c r="K62" s="279"/>
      <c r="L62" s="279"/>
      <c r="M62" s="326"/>
      <c r="N62" s="299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</row>
    <row r="63" spans="1:43">
      <c r="A63"/>
      <c r="B63"/>
      <c r="C63" s="67"/>
      <c r="D63" s="67"/>
      <c r="E63" s="67"/>
      <c r="F63" s="67"/>
      <c r="G63" s="67"/>
      <c r="H63" s="67"/>
      <c r="I63" s="325"/>
      <c r="J63" s="325"/>
      <c r="K63" s="279"/>
      <c r="L63" s="279"/>
      <c r="M63" s="326"/>
      <c r="N63" s="299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</row>
    <row r="64" spans="1:43">
      <c r="A64"/>
      <c r="B64"/>
      <c r="C64" s="67"/>
      <c r="D64" s="67"/>
      <c r="E64" s="67"/>
      <c r="F64" s="67"/>
      <c r="G64" s="67"/>
      <c r="H64" s="67"/>
      <c r="I64" s="325"/>
      <c r="J64" s="325"/>
      <c r="K64" s="279"/>
      <c r="L64" s="279"/>
      <c r="M64" s="326"/>
      <c r="N64" s="299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</row>
    <row r="65" spans="1:43">
      <c r="A65"/>
      <c r="B65"/>
      <c r="C65" s="67"/>
      <c r="D65" s="67"/>
      <c r="E65" s="67"/>
      <c r="F65" s="67"/>
      <c r="G65" s="67"/>
      <c r="H65" s="67"/>
      <c r="I65" s="325"/>
      <c r="J65" s="325"/>
      <c r="K65" s="279"/>
      <c r="L65" s="279"/>
      <c r="M65" s="326"/>
      <c r="N65" s="299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</row>
    <row r="66" spans="1:43">
      <c r="A66"/>
      <c r="B66"/>
      <c r="C66" s="30"/>
      <c r="D66" s="30"/>
      <c r="E66" s="30"/>
      <c r="F66" s="30"/>
      <c r="G66" s="30"/>
      <c r="H66" s="30"/>
      <c r="I66" s="30"/>
      <c r="J66" s="30"/>
      <c r="K66" s="67"/>
      <c r="L66" s="67"/>
      <c r="M66" s="299"/>
      <c r="N66" s="299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</row>
    <row r="67" spans="1:43">
      <c r="A67"/>
      <c r="B67"/>
      <c r="C67" s="67"/>
      <c r="D67" s="67"/>
      <c r="E67" s="299"/>
      <c r="F67" s="67"/>
      <c r="G67" s="67"/>
      <c r="H67" s="67"/>
      <c r="I67" s="67"/>
      <c r="J67" s="30"/>
      <c r="K67" s="67"/>
      <c r="L67" s="67"/>
      <c r="M67" s="299"/>
      <c r="N67" s="299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</row>
    <row r="68" spans="1:43">
      <c r="A68"/>
      <c r="B68"/>
      <c r="C68" s="30"/>
      <c r="D68" s="30"/>
      <c r="E68" s="30"/>
      <c r="F68" s="30"/>
      <c r="G68" s="30"/>
      <c r="H68" s="30"/>
      <c r="I68" s="30"/>
      <c r="J68" s="30"/>
      <c r="K68" s="67"/>
      <c r="L68" s="67"/>
      <c r="M68" s="299"/>
      <c r="N68" s="299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</row>
    <row r="69" spans="1:43">
      <c r="A69"/>
      <c r="B69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299"/>
      <c r="N69" s="299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</row>
    <row r="70" spans="1:43">
      <c r="A70"/>
      <c r="B70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299"/>
      <c r="N70" s="299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</row>
    <row r="71" spans="1:43">
      <c r="A71"/>
      <c r="B71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299"/>
      <c r="N71" s="299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</row>
    <row r="72" spans="1:43">
      <c r="A72"/>
      <c r="B72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299"/>
      <c r="N72" s="299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</row>
    <row r="73" spans="1:43">
      <c r="A73"/>
      <c r="B73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30"/>
      <c r="N73" s="299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</row>
    <row r="74" spans="1:43">
      <c r="A74"/>
      <c r="B74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30"/>
      <c r="N74" s="299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</row>
    <row r="75" spans="1:43">
      <c r="A75"/>
      <c r="B75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30"/>
      <c r="N75" s="299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</row>
    <row r="76" spans="1:43">
      <c r="A76" s="324"/>
      <c r="B76" s="30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30"/>
      <c r="N76" s="299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</row>
    <row r="77" spans="1:43">
      <c r="A77" s="324"/>
      <c r="B77" s="30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30"/>
      <c r="N77" s="299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</row>
    <row r="78" spans="1:43">
      <c r="A78" s="324"/>
      <c r="B78" s="30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30"/>
      <c r="N78" s="299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</row>
    <row r="79" spans="1:43">
      <c r="A79" s="328"/>
      <c r="B79" s="30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30"/>
      <c r="N79" s="299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</row>
    <row r="80" spans="1:43">
      <c r="A80" s="324"/>
      <c r="B80" s="30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30"/>
      <c r="N80" s="299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</row>
    <row r="81" spans="1:43">
      <c r="A81" s="328"/>
      <c r="B81" s="30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30"/>
      <c r="N81" s="299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</row>
    <row r="82" spans="1:43">
      <c r="A82" s="327"/>
      <c r="B82" s="30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30"/>
      <c r="N82" s="299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</row>
    <row r="83" spans="1:43">
      <c r="A83" s="324"/>
      <c r="B83" s="30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30"/>
      <c r="N83" s="299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</row>
    <row r="84" spans="1:43">
      <c r="A84" s="324"/>
      <c r="B84" s="30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30"/>
      <c r="N84" s="299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</row>
    <row r="85" spans="1:43">
      <c r="A85" s="328"/>
      <c r="B85" s="30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30"/>
      <c r="N85" s="299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</row>
    <row r="86" spans="1:43">
      <c r="A86" s="324"/>
      <c r="B86" s="30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30"/>
      <c r="N86" s="299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</row>
    <row r="87" spans="1:43">
      <c r="A87" s="328"/>
      <c r="B87" s="30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30"/>
      <c r="N87" s="299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</row>
    <row r="88" spans="1:43">
      <c r="A88" s="328"/>
      <c r="B88" s="329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30"/>
      <c r="N88" s="299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</row>
    <row r="89" spans="1:43">
      <c r="A89" s="327"/>
      <c r="B89" s="324"/>
      <c r="C89" s="30"/>
      <c r="D89" s="30"/>
      <c r="E89" s="30"/>
      <c r="F89" s="30"/>
      <c r="G89" s="30"/>
      <c r="H89" s="30"/>
      <c r="I89" s="30"/>
      <c r="J89" s="67"/>
      <c r="K89" s="67"/>
      <c r="L89" s="67"/>
      <c r="M89" s="30"/>
      <c r="N89" s="299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</row>
    <row r="90" spans="1:43">
      <c r="A90" s="327"/>
      <c r="B90" s="324"/>
      <c r="C90" s="30"/>
      <c r="D90" s="30"/>
      <c r="E90" s="30"/>
      <c r="F90" s="30"/>
      <c r="G90" s="30"/>
      <c r="H90" s="30"/>
      <c r="I90" s="30"/>
      <c r="J90" s="67"/>
      <c r="K90" s="67"/>
      <c r="L90" s="67"/>
      <c r="M90" s="30"/>
      <c r="N90" s="299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</row>
    <row r="91" spans="1:43">
      <c r="A91" s="327"/>
      <c r="B91" s="324"/>
      <c r="C91" s="30"/>
      <c r="D91" s="30"/>
      <c r="E91" s="30"/>
      <c r="F91" s="30"/>
      <c r="G91" s="30"/>
      <c r="H91" s="30"/>
      <c r="I91" s="30"/>
      <c r="J91" s="67"/>
      <c r="K91" s="67"/>
      <c r="L91" s="67"/>
      <c r="M91" s="30"/>
      <c r="N91" s="299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</row>
    <row r="92" spans="1:43">
      <c r="A92" s="327"/>
      <c r="B92" s="324"/>
      <c r="C92" s="30"/>
      <c r="D92" s="30"/>
      <c r="E92" s="30"/>
      <c r="F92" s="30"/>
      <c r="G92" s="30"/>
      <c r="H92" s="30"/>
      <c r="I92" s="30"/>
      <c r="J92" s="67"/>
      <c r="K92" s="67"/>
      <c r="L92" s="67"/>
      <c r="M92" s="30"/>
      <c r="N92" s="299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</row>
    <row r="93" spans="1:43">
      <c r="A93" s="327"/>
      <c r="B93" s="324"/>
      <c r="C93" s="30"/>
      <c r="D93" s="30"/>
      <c r="E93" s="30"/>
      <c r="F93" s="30"/>
      <c r="G93" s="30"/>
      <c r="H93" s="30"/>
      <c r="I93" s="30"/>
      <c r="J93" s="67"/>
      <c r="K93" s="67"/>
      <c r="L93" s="67"/>
      <c r="M93" s="30"/>
      <c r="N93" s="299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</row>
    <row r="94" spans="1:43">
      <c r="A94" s="327"/>
      <c r="B94" s="324"/>
      <c r="C94" s="30"/>
      <c r="D94" s="30"/>
      <c r="E94" s="30"/>
      <c r="F94" s="30"/>
      <c r="G94" s="30"/>
      <c r="H94" s="30"/>
      <c r="I94" s="30"/>
      <c r="J94" s="67"/>
      <c r="K94" s="67"/>
      <c r="L94" s="67"/>
      <c r="M94" s="30"/>
      <c r="N94" s="299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</row>
    <row r="95" spans="1:43">
      <c r="A95" s="324"/>
      <c r="B95" s="30"/>
      <c r="C95" s="30"/>
      <c r="D95" s="30"/>
      <c r="E95" s="30"/>
      <c r="F95" s="30"/>
      <c r="G95" s="30"/>
      <c r="H95" s="30"/>
      <c r="I95" s="30"/>
      <c r="J95" s="30"/>
      <c r="K95" s="67"/>
      <c r="L95" s="67"/>
      <c r="M95" s="30"/>
      <c r="N95" s="299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</row>
    <row r="96" spans="1:43">
      <c r="A96" s="324"/>
      <c r="B96" s="30"/>
      <c r="C96" s="30"/>
      <c r="D96" s="30"/>
      <c r="E96" s="30"/>
      <c r="F96" s="30"/>
      <c r="G96" s="30"/>
      <c r="H96" s="30"/>
      <c r="I96" s="30"/>
      <c r="J96" s="30"/>
      <c r="K96" s="67"/>
      <c r="L96" s="67"/>
      <c r="M96" s="30"/>
      <c r="N96" s="299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</row>
    <row r="97" spans="1:43">
      <c r="A97" s="324"/>
      <c r="B97" s="30"/>
      <c r="C97" s="30"/>
      <c r="D97" s="30"/>
      <c r="E97" s="30"/>
      <c r="F97" s="30"/>
      <c r="G97" s="30"/>
      <c r="H97" s="30"/>
      <c r="I97" s="30"/>
      <c r="J97" s="30"/>
      <c r="K97" s="67"/>
      <c r="L97" s="67"/>
      <c r="M97" s="30"/>
      <c r="N97" s="299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</row>
    <row r="98" spans="1:43">
      <c r="A98" s="324"/>
      <c r="B98" s="30"/>
      <c r="C98" s="30"/>
      <c r="D98" s="30"/>
      <c r="E98" s="30"/>
      <c r="F98" s="30"/>
      <c r="G98" s="30"/>
      <c r="H98" s="30"/>
      <c r="I98" s="30"/>
      <c r="J98" s="30"/>
      <c r="K98" s="67"/>
      <c r="L98" s="67"/>
      <c r="M98" s="30"/>
      <c r="N98" s="299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</row>
    <row r="99" spans="1:43">
      <c r="A99" s="324"/>
      <c r="B99" s="30"/>
      <c r="C99" s="30"/>
      <c r="D99" s="30"/>
      <c r="E99" s="30"/>
      <c r="F99" s="30"/>
      <c r="G99" s="30"/>
      <c r="H99" s="30"/>
      <c r="I99" s="30"/>
      <c r="J99" s="30"/>
      <c r="K99" s="67"/>
      <c r="L99" s="67"/>
      <c r="M99" s="30"/>
      <c r="N99" s="299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</row>
    <row r="100" spans="1:43">
      <c r="A100" s="324"/>
      <c r="B100" s="30"/>
      <c r="C100" s="30"/>
      <c r="D100" s="30"/>
      <c r="E100" s="30"/>
      <c r="F100" s="30"/>
      <c r="G100" s="30"/>
      <c r="H100" s="30"/>
      <c r="I100" s="30"/>
      <c r="J100" s="30"/>
      <c r="K100" s="67"/>
      <c r="L100" s="67"/>
      <c r="M100" s="30"/>
      <c r="N100" s="299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</row>
    <row r="101" spans="1:43">
      <c r="A101" s="324"/>
      <c r="B101" s="30"/>
      <c r="C101" s="30"/>
      <c r="D101" s="30"/>
      <c r="E101" s="30"/>
      <c r="F101" s="30"/>
      <c r="G101" s="30"/>
      <c r="H101" s="30"/>
      <c r="I101" s="30"/>
      <c r="J101" s="30"/>
      <c r="K101" s="67"/>
      <c r="L101" s="67"/>
      <c r="M101" s="30"/>
      <c r="N101" s="299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</row>
    <row r="102" spans="1:43">
      <c r="A102" s="324"/>
      <c r="B102" s="30"/>
      <c r="C102" s="30"/>
      <c r="D102" s="30"/>
      <c r="E102" s="30"/>
      <c r="F102" s="30"/>
      <c r="G102" s="30"/>
      <c r="H102" s="30"/>
      <c r="I102" s="30"/>
      <c r="J102" s="30"/>
      <c r="K102" s="67"/>
      <c r="L102" s="67"/>
      <c r="M102" s="30"/>
      <c r="N102" s="299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</row>
    <row r="103" spans="1:43">
      <c r="A103" s="324"/>
      <c r="B103" s="30"/>
      <c r="C103" s="30"/>
      <c r="D103" s="30"/>
      <c r="E103" s="30"/>
      <c r="F103" s="30"/>
      <c r="G103" s="30"/>
      <c r="H103" s="30"/>
      <c r="I103" s="30"/>
      <c r="J103" s="30"/>
      <c r="K103" s="67"/>
      <c r="L103" s="67"/>
      <c r="M103" s="30"/>
      <c r="N103" s="299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</row>
    <row r="104" spans="1:43">
      <c r="A104" s="324"/>
      <c r="B104" s="30"/>
      <c r="C104" s="30"/>
      <c r="D104" s="30"/>
      <c r="E104" s="30"/>
      <c r="F104" s="30"/>
      <c r="G104" s="30"/>
      <c r="H104" s="30"/>
      <c r="I104" s="30"/>
      <c r="J104" s="30"/>
      <c r="K104" s="67"/>
      <c r="L104" s="67"/>
      <c r="M104" s="30"/>
      <c r="N104" s="299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</row>
    <row r="105" spans="1:43">
      <c r="A105" s="324"/>
      <c r="B105" s="30"/>
      <c r="C105" s="30"/>
      <c r="D105" s="30"/>
      <c r="E105" s="30"/>
      <c r="F105" s="30"/>
      <c r="G105" s="30"/>
      <c r="H105" s="30"/>
      <c r="I105" s="30"/>
      <c r="J105" s="30"/>
      <c r="K105" s="67"/>
      <c r="L105" s="67"/>
      <c r="M105" s="30"/>
      <c r="N105" s="299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</row>
    <row r="106" spans="1:43">
      <c r="A106" s="324"/>
      <c r="B106" s="30"/>
      <c r="C106" s="30"/>
      <c r="D106" s="30"/>
      <c r="E106" s="30"/>
      <c r="F106" s="30"/>
      <c r="G106" s="30"/>
      <c r="H106" s="30"/>
      <c r="I106" s="30"/>
      <c r="J106" s="30"/>
      <c r="K106" s="67"/>
      <c r="L106" s="67"/>
      <c r="M106" s="30"/>
      <c r="N106" s="299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</row>
    <row r="107" spans="1:43">
      <c r="A107" s="324"/>
      <c r="B107" s="30"/>
      <c r="C107" s="30"/>
      <c r="D107" s="30"/>
      <c r="E107" s="30"/>
      <c r="F107" s="30"/>
      <c r="G107" s="30"/>
      <c r="H107" s="30"/>
      <c r="I107" s="30"/>
      <c r="J107" s="30"/>
      <c r="K107" s="67"/>
      <c r="L107" s="67"/>
      <c r="M107" s="30"/>
      <c r="N107" s="299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</row>
    <row r="108" spans="1:43">
      <c r="A108" s="324"/>
      <c r="B108" s="30"/>
      <c r="C108" s="30"/>
      <c r="D108" s="30"/>
      <c r="E108" s="30"/>
      <c r="F108" s="30"/>
      <c r="G108" s="30"/>
      <c r="H108" s="30"/>
      <c r="I108" s="30"/>
      <c r="J108" s="30"/>
      <c r="K108" s="67"/>
      <c r="L108" s="67"/>
      <c r="M108" s="30"/>
      <c r="N108" s="299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</row>
    <row r="109" spans="1:43">
      <c r="A109" s="324"/>
      <c r="B109" s="30"/>
      <c r="C109" s="30"/>
      <c r="D109" s="30"/>
      <c r="E109" s="30"/>
      <c r="F109" s="30"/>
      <c r="G109" s="30"/>
      <c r="H109" s="30"/>
      <c r="I109" s="30"/>
      <c r="J109" s="30"/>
      <c r="K109" s="67"/>
      <c r="L109" s="67"/>
      <c r="M109" s="30"/>
      <c r="N109" s="299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</row>
    <row r="110" spans="1:43">
      <c r="A110" s="324"/>
      <c r="B110" s="30"/>
      <c r="C110" s="30"/>
      <c r="D110" s="30"/>
      <c r="E110" s="30"/>
      <c r="F110" s="30"/>
      <c r="G110" s="30"/>
      <c r="H110" s="30"/>
      <c r="I110" s="30"/>
      <c r="J110" s="30"/>
      <c r="K110" s="67"/>
      <c r="L110" s="67"/>
      <c r="M110" s="30"/>
      <c r="N110" s="299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</row>
    <row r="111" spans="1:43">
      <c r="A111" s="324"/>
      <c r="B111" s="30"/>
      <c r="C111" s="30"/>
      <c r="D111" s="30"/>
      <c r="E111" s="30"/>
      <c r="F111" s="30"/>
      <c r="G111" s="30"/>
      <c r="H111" s="30"/>
      <c r="I111" s="30"/>
      <c r="J111" s="30"/>
      <c r="K111" s="67"/>
      <c r="L111" s="67"/>
      <c r="M111" s="30"/>
      <c r="N111" s="299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</row>
    <row r="112" spans="1:43">
      <c r="A112" s="324"/>
      <c r="B112" s="30"/>
      <c r="C112" s="30"/>
      <c r="D112" s="30"/>
      <c r="E112" s="30"/>
      <c r="F112" s="30"/>
      <c r="G112" s="30"/>
      <c r="H112" s="30"/>
      <c r="I112" s="30"/>
      <c r="J112" s="30"/>
      <c r="K112" s="67"/>
      <c r="L112" s="67"/>
      <c r="M112" s="30"/>
      <c r="N112" s="299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</row>
    <row r="113" spans="1:43">
      <c r="A113" s="324"/>
      <c r="B113" s="30"/>
      <c r="C113" s="30"/>
      <c r="D113" s="30"/>
      <c r="E113" s="30"/>
      <c r="F113" s="30"/>
      <c r="G113" s="30"/>
      <c r="H113" s="30"/>
      <c r="I113" s="30"/>
      <c r="J113" s="30"/>
      <c r="K113" s="67"/>
      <c r="L113" s="67"/>
      <c r="M113" s="30"/>
      <c r="N113" s="299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</row>
    <row r="114" spans="1:43">
      <c r="A114" s="324"/>
      <c r="B114" s="30"/>
      <c r="C114" s="30"/>
      <c r="D114" s="30"/>
      <c r="E114" s="30"/>
      <c r="F114" s="30"/>
      <c r="G114" s="30"/>
      <c r="H114" s="30"/>
      <c r="I114" s="30"/>
      <c r="J114" s="30"/>
      <c r="K114" s="67"/>
      <c r="L114" s="67"/>
      <c r="M114" s="30"/>
      <c r="N114" s="299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</row>
    <row r="115" spans="1:43">
      <c r="A115" s="324"/>
      <c r="B115" s="30"/>
      <c r="C115" s="30"/>
      <c r="D115" s="30"/>
      <c r="E115" s="30"/>
      <c r="F115" s="30"/>
      <c r="G115" s="30"/>
      <c r="H115" s="30"/>
      <c r="I115" s="30"/>
      <c r="J115" s="30"/>
      <c r="K115" s="67"/>
      <c r="L115" s="67"/>
      <c r="M115" s="30"/>
      <c r="N115" s="299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</row>
    <row r="116" spans="1:43">
      <c r="A116" s="324"/>
      <c r="B116" s="30"/>
      <c r="C116" s="30"/>
      <c r="D116" s="30"/>
      <c r="E116" s="30"/>
      <c r="F116" s="30"/>
      <c r="G116" s="30"/>
      <c r="H116" s="30"/>
      <c r="I116" s="30"/>
      <c r="J116" s="30"/>
      <c r="K116" s="67"/>
      <c r="L116" s="67"/>
      <c r="M116" s="30"/>
      <c r="N116" s="299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</row>
    <row r="117" spans="1:43">
      <c r="A117" s="324"/>
      <c r="B117" s="30"/>
      <c r="C117" s="30"/>
      <c r="D117" s="30"/>
      <c r="E117" s="30"/>
      <c r="F117" s="30"/>
      <c r="G117" s="30"/>
      <c r="H117" s="30"/>
      <c r="I117" s="30"/>
      <c r="J117" s="30"/>
      <c r="K117" s="67"/>
      <c r="L117" s="67"/>
      <c r="M117" s="30"/>
      <c r="N117" s="299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</row>
    <row r="118" spans="1:43">
      <c r="A118" s="324"/>
      <c r="B118" s="30"/>
      <c r="C118" s="30"/>
      <c r="D118" s="30"/>
      <c r="E118" s="30"/>
      <c r="F118" s="30"/>
      <c r="G118" s="30"/>
      <c r="H118" s="30"/>
      <c r="I118" s="30"/>
      <c r="J118" s="30"/>
      <c r="K118" s="67"/>
      <c r="L118" s="67"/>
      <c r="M118" s="30"/>
      <c r="N118" s="299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</row>
    <row r="119" spans="1:43">
      <c r="A119" s="324"/>
      <c r="B119" s="30"/>
      <c r="C119" s="30"/>
      <c r="D119" s="30"/>
      <c r="E119" s="30"/>
      <c r="F119" s="30"/>
      <c r="G119" s="30"/>
      <c r="H119" s="30"/>
      <c r="I119" s="30"/>
      <c r="J119" s="30"/>
      <c r="K119" s="67"/>
      <c r="L119" s="67"/>
      <c r="M119" s="30"/>
      <c r="N119" s="299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</row>
    <row r="120" spans="1:43">
      <c r="A120" s="324"/>
      <c r="B120" s="30"/>
      <c r="C120" s="30"/>
      <c r="D120" s="30"/>
      <c r="E120" s="30"/>
      <c r="F120" s="30"/>
      <c r="G120" s="30"/>
      <c r="H120" s="30"/>
      <c r="I120" s="30"/>
      <c r="J120" s="30"/>
      <c r="K120" s="67"/>
      <c r="L120" s="67"/>
      <c r="M120" s="30"/>
      <c r="N120" s="299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</row>
    <row r="121" spans="1:43">
      <c r="A121" s="324"/>
      <c r="B121" s="30"/>
      <c r="C121" s="30"/>
      <c r="D121" s="30"/>
      <c r="E121" s="30"/>
      <c r="F121" s="30"/>
      <c r="G121" s="30"/>
      <c r="H121" s="30"/>
      <c r="I121" s="30"/>
      <c r="J121" s="30"/>
      <c r="K121" s="67"/>
      <c r="L121" s="67"/>
      <c r="M121" s="30"/>
      <c r="N121" s="299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</row>
    <row r="122" spans="1:43">
      <c r="A122" s="324"/>
      <c r="B122" s="30"/>
      <c r="C122" s="30"/>
      <c r="D122" s="30"/>
      <c r="E122" s="30"/>
      <c r="F122" s="30"/>
      <c r="G122" s="30"/>
      <c r="H122" s="30"/>
      <c r="I122" s="30"/>
      <c r="J122" s="30"/>
      <c r="K122" s="67"/>
      <c r="L122" s="67"/>
      <c r="M122" s="30"/>
      <c r="N122" s="299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</row>
    <row r="123" spans="1:43">
      <c r="A123" s="324"/>
      <c r="B123" s="30"/>
      <c r="C123" s="30"/>
      <c r="D123" s="30"/>
      <c r="E123" s="30"/>
      <c r="F123" s="30"/>
      <c r="G123" s="30"/>
      <c r="H123" s="30"/>
      <c r="I123" s="30"/>
      <c r="J123" s="30"/>
      <c r="K123" s="67"/>
      <c r="L123" s="67"/>
      <c r="M123" s="30"/>
      <c r="N123" s="299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</row>
    <row r="124" spans="1:43">
      <c r="A124" s="324"/>
      <c r="B124" s="30"/>
      <c r="C124" s="30"/>
      <c r="D124" s="30"/>
      <c r="E124" s="30"/>
      <c r="F124" s="30"/>
      <c r="G124" s="30"/>
      <c r="H124" s="30"/>
      <c r="I124" s="30"/>
      <c r="J124" s="30"/>
      <c r="K124" s="67"/>
      <c r="L124" s="67"/>
      <c r="M124" s="30"/>
      <c r="N124" s="299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</row>
    <row r="125" spans="1:43">
      <c r="A125" s="324"/>
      <c r="B125" s="30"/>
      <c r="C125" s="30"/>
      <c r="D125" s="30"/>
      <c r="E125" s="30"/>
      <c r="F125" s="30"/>
      <c r="G125" s="30"/>
      <c r="H125" s="30"/>
      <c r="I125" s="30"/>
      <c r="J125" s="30"/>
      <c r="K125" s="67"/>
      <c r="L125" s="67"/>
      <c r="M125" s="30"/>
      <c r="N125" s="299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</row>
    <row r="126" spans="1:43">
      <c r="A126" s="324"/>
      <c r="B126" s="30"/>
      <c r="C126" s="30"/>
      <c r="D126" s="30"/>
      <c r="E126" s="30"/>
      <c r="F126" s="30"/>
      <c r="G126" s="30"/>
      <c r="H126" s="30"/>
      <c r="I126" s="30"/>
      <c r="J126" s="30"/>
      <c r="K126" s="67"/>
      <c r="L126" s="67"/>
      <c r="M126" s="30"/>
      <c r="N126" s="299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</row>
    <row r="127" spans="1:43">
      <c r="A127" s="324"/>
      <c r="B127" s="30"/>
      <c r="C127" s="30"/>
      <c r="D127" s="30"/>
      <c r="E127" s="30"/>
      <c r="F127" s="30"/>
      <c r="G127" s="30"/>
      <c r="H127" s="30"/>
      <c r="I127" s="30"/>
      <c r="J127" s="30"/>
      <c r="K127" s="67"/>
      <c r="L127" s="67"/>
      <c r="M127" s="30"/>
      <c r="N127" s="299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</row>
    <row r="128" spans="1:43">
      <c r="A128" s="324"/>
      <c r="B128" s="30"/>
      <c r="C128" s="30"/>
      <c r="D128" s="30"/>
      <c r="E128" s="30"/>
      <c r="F128" s="30"/>
      <c r="G128" s="30"/>
      <c r="H128" s="30"/>
      <c r="I128" s="30"/>
      <c r="J128" s="30"/>
      <c r="K128" s="67"/>
      <c r="L128" s="67"/>
      <c r="M128" s="30"/>
      <c r="N128" s="299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</row>
    <row r="129" spans="1:43">
      <c r="A129" s="324"/>
      <c r="B129" s="30"/>
      <c r="C129" s="30"/>
      <c r="D129" s="30"/>
      <c r="E129" s="30"/>
      <c r="F129" s="30"/>
      <c r="G129" s="30"/>
      <c r="H129" s="30"/>
      <c r="I129" s="30"/>
      <c r="J129" s="30"/>
      <c r="K129" s="67"/>
      <c r="L129" s="67"/>
      <c r="M129" s="30"/>
      <c r="N129" s="299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</row>
    <row r="130" spans="1:43">
      <c r="A130" s="324"/>
      <c r="B130" s="30"/>
      <c r="C130" s="30"/>
      <c r="D130" s="30"/>
      <c r="E130" s="30"/>
      <c r="F130" s="30"/>
      <c r="G130" s="30"/>
      <c r="H130" s="30"/>
      <c r="I130" s="30"/>
      <c r="J130" s="30"/>
      <c r="K130" s="67"/>
      <c r="L130" s="67"/>
      <c r="M130" s="30"/>
      <c r="N130" s="299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</row>
    <row r="131" spans="1:43">
      <c r="A131" s="324"/>
      <c r="B131" s="30"/>
      <c r="C131" s="30"/>
      <c r="D131" s="30"/>
      <c r="E131" s="30"/>
      <c r="F131" s="30"/>
      <c r="G131" s="30"/>
      <c r="H131" s="30"/>
      <c r="I131" s="30"/>
      <c r="J131" s="30"/>
      <c r="K131" s="67"/>
      <c r="L131" s="67"/>
      <c r="M131" s="30"/>
      <c r="N131" s="299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</row>
    <row r="132" spans="1:43">
      <c r="A132" s="324"/>
      <c r="B132" s="30"/>
      <c r="C132" s="30"/>
      <c r="D132" s="30"/>
      <c r="E132" s="30"/>
      <c r="F132" s="30"/>
      <c r="G132" s="30"/>
      <c r="H132" s="30"/>
      <c r="I132" s="30"/>
      <c r="J132" s="30"/>
      <c r="K132" s="67"/>
      <c r="L132" s="67"/>
      <c r="M132" s="30"/>
      <c r="N132" s="299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</row>
    <row r="133" spans="1:43">
      <c r="A133" s="324"/>
      <c r="B133" s="30"/>
      <c r="C133" s="30"/>
      <c r="D133" s="30"/>
      <c r="E133" s="30"/>
      <c r="F133" s="30"/>
      <c r="G133" s="30"/>
      <c r="H133" s="30"/>
      <c r="I133" s="30"/>
      <c r="J133" s="30"/>
      <c r="K133" s="67"/>
      <c r="L133" s="67"/>
      <c r="M133" s="30"/>
      <c r="N133" s="299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</row>
    <row r="134" spans="1:43">
      <c r="A134" s="324"/>
      <c r="B134" s="30"/>
      <c r="C134" s="30"/>
      <c r="D134" s="30"/>
      <c r="E134" s="30"/>
      <c r="F134" s="30"/>
      <c r="G134" s="30"/>
      <c r="H134" s="30"/>
      <c r="I134" s="30"/>
      <c r="J134" s="30"/>
      <c r="K134" s="67"/>
      <c r="L134" s="67"/>
      <c r="M134" s="30"/>
      <c r="N134" s="299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</row>
    <row r="135" spans="1:43">
      <c r="A135" s="324"/>
      <c r="B135" s="30"/>
      <c r="C135" s="30"/>
      <c r="D135" s="30"/>
      <c r="E135" s="30"/>
      <c r="F135" s="30"/>
      <c r="G135" s="30"/>
      <c r="H135" s="30"/>
      <c r="I135" s="30"/>
      <c r="J135" s="30"/>
      <c r="K135" s="67"/>
      <c r="L135" s="67"/>
      <c r="M135" s="30"/>
      <c r="N135" s="299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</row>
    <row r="136" spans="1:43">
      <c r="A136" s="324"/>
      <c r="B136" s="30"/>
      <c r="C136" s="30"/>
      <c r="D136" s="30"/>
      <c r="E136" s="30"/>
      <c r="F136" s="30"/>
      <c r="G136" s="30"/>
      <c r="H136" s="30"/>
      <c r="I136" s="30"/>
      <c r="J136" s="30"/>
      <c r="K136" s="67"/>
      <c r="L136" s="67"/>
      <c r="M136" s="30"/>
      <c r="N136" s="299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</row>
    <row r="137" spans="1:43">
      <c r="A137" s="324"/>
      <c r="B137" s="30"/>
      <c r="C137" s="30"/>
      <c r="D137" s="30"/>
      <c r="E137" s="30"/>
      <c r="F137" s="30"/>
      <c r="G137" s="30"/>
      <c r="H137" s="30"/>
      <c r="I137" s="30"/>
      <c r="J137" s="30"/>
      <c r="K137" s="67"/>
      <c r="L137" s="67"/>
      <c r="M137" s="30"/>
      <c r="N137" s="299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</row>
    <row r="138" spans="1:43">
      <c r="A138" s="324"/>
      <c r="B138" s="30"/>
      <c r="C138" s="30"/>
      <c r="D138" s="30"/>
      <c r="E138" s="30"/>
      <c r="F138" s="30"/>
      <c r="G138" s="30"/>
      <c r="H138" s="30"/>
      <c r="I138" s="30"/>
      <c r="J138" s="30"/>
      <c r="K138" s="67"/>
      <c r="L138" s="67"/>
      <c r="M138" s="30"/>
      <c r="N138" s="299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</row>
    <row r="139" spans="1:43">
      <c r="A139" s="324"/>
      <c r="B139" s="30"/>
      <c r="C139" s="30"/>
      <c r="D139" s="30"/>
      <c r="E139" s="30"/>
      <c r="F139" s="30"/>
      <c r="G139" s="30"/>
      <c r="H139" s="30"/>
      <c r="I139" s="30"/>
      <c r="J139" s="30"/>
      <c r="K139" s="67"/>
      <c r="L139" s="67"/>
      <c r="M139" s="30"/>
      <c r="N139" s="299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</row>
    <row r="140" spans="1:43">
      <c r="A140" s="324"/>
      <c r="B140" s="30"/>
      <c r="C140" s="30"/>
      <c r="D140" s="30"/>
      <c r="E140" s="30"/>
      <c r="F140" s="30"/>
      <c r="G140" s="30"/>
      <c r="H140" s="30"/>
      <c r="I140" s="30"/>
      <c r="J140" s="30"/>
      <c r="K140" s="67"/>
      <c r="L140" s="67"/>
      <c r="M140" s="30"/>
      <c r="N140" s="299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</row>
    <row r="141" spans="1:43">
      <c r="A141" s="324"/>
      <c r="B141" s="30"/>
      <c r="C141" s="30"/>
      <c r="D141" s="30"/>
      <c r="E141" s="30"/>
      <c r="F141" s="30"/>
      <c r="G141" s="30"/>
      <c r="H141" s="30"/>
      <c r="I141" s="30"/>
      <c r="J141" s="30"/>
      <c r="K141" s="67"/>
      <c r="L141" s="67"/>
      <c r="M141" s="30"/>
      <c r="N141" s="299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</row>
    <row r="142" spans="1:43">
      <c r="A142" s="324"/>
      <c r="B142" s="30"/>
      <c r="C142" s="30"/>
      <c r="D142" s="30"/>
      <c r="E142" s="30"/>
      <c r="F142" s="30"/>
      <c r="G142" s="30"/>
      <c r="H142" s="30"/>
      <c r="I142" s="30"/>
      <c r="J142" s="30"/>
      <c r="K142" s="67"/>
      <c r="L142" s="67"/>
      <c r="M142" s="30"/>
      <c r="N142" s="299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</row>
    <row r="143" spans="1:43">
      <c r="A143" s="324"/>
      <c r="B143" s="30"/>
      <c r="C143" s="30"/>
      <c r="D143" s="30"/>
      <c r="E143" s="30"/>
      <c r="F143" s="30"/>
      <c r="G143" s="30"/>
      <c r="H143" s="30"/>
      <c r="I143" s="30"/>
      <c r="J143" s="30"/>
      <c r="K143" s="67"/>
      <c r="L143" s="67"/>
      <c r="M143" s="30"/>
      <c r="N143" s="299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</row>
    <row r="144" spans="1:43">
      <c r="A144" s="324"/>
      <c r="B144" s="30"/>
      <c r="C144" s="30"/>
      <c r="D144" s="30"/>
      <c r="E144" s="30"/>
      <c r="F144" s="30"/>
      <c r="G144" s="30"/>
      <c r="H144" s="30"/>
      <c r="I144" s="30"/>
      <c r="J144" s="30"/>
      <c r="K144" s="67"/>
      <c r="L144" s="67"/>
      <c r="M144" s="30"/>
      <c r="N144" s="299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</row>
    <row r="145" spans="1:43">
      <c r="A145" s="324"/>
      <c r="B145" s="30"/>
      <c r="C145" s="30"/>
      <c r="D145" s="30"/>
      <c r="E145" s="30"/>
      <c r="F145" s="30"/>
      <c r="G145" s="30"/>
      <c r="H145" s="30"/>
      <c r="I145" s="30"/>
      <c r="J145" s="30"/>
      <c r="K145" s="67"/>
      <c r="L145" s="67"/>
      <c r="M145" s="30"/>
      <c r="N145" s="299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</row>
    <row r="146" spans="1:43">
      <c r="A146" s="324"/>
      <c r="B146" s="30"/>
      <c r="C146" s="30"/>
      <c r="D146" s="30"/>
      <c r="E146" s="30"/>
      <c r="F146" s="30"/>
      <c r="G146" s="30"/>
      <c r="H146" s="30"/>
      <c r="I146" s="30"/>
      <c r="J146" s="30"/>
      <c r="K146" s="67"/>
      <c r="L146" s="67"/>
      <c r="M146" s="30"/>
      <c r="N146" s="299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</row>
    <row r="147" spans="1:43">
      <c r="A147" s="324"/>
      <c r="B147" s="30"/>
      <c r="C147" s="30"/>
      <c r="D147" s="30"/>
      <c r="E147" s="30"/>
      <c r="F147" s="30"/>
      <c r="G147" s="30"/>
      <c r="H147" s="30"/>
      <c r="I147" s="30"/>
      <c r="J147" s="30"/>
      <c r="K147" s="67"/>
      <c r="L147" s="67"/>
      <c r="M147" s="30"/>
      <c r="N147" s="299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</row>
    <row r="148" spans="1:43">
      <c r="A148" s="324"/>
      <c r="B148" s="30"/>
      <c r="C148" s="30"/>
      <c r="D148" s="30"/>
      <c r="E148" s="30"/>
      <c r="F148" s="30"/>
      <c r="G148" s="30"/>
      <c r="H148" s="30"/>
      <c r="I148" s="30"/>
      <c r="J148" s="30"/>
      <c r="K148" s="67"/>
      <c r="L148" s="67"/>
      <c r="M148" s="30"/>
      <c r="N148" s="299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</row>
    <row r="149" spans="1:43">
      <c r="A149" s="324"/>
      <c r="B149" s="30"/>
      <c r="C149" s="30"/>
      <c r="D149" s="30"/>
      <c r="E149" s="30"/>
      <c r="F149" s="30"/>
      <c r="G149" s="30"/>
      <c r="H149" s="30"/>
      <c r="I149" s="30"/>
      <c r="J149" s="30"/>
      <c r="K149" s="67"/>
      <c r="L149" s="67"/>
      <c r="M149" s="30"/>
      <c r="N149" s="299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</row>
    <row r="150" spans="1:43">
      <c r="A150" s="324"/>
      <c r="B150" s="30"/>
      <c r="C150" s="30"/>
      <c r="D150" s="30"/>
      <c r="E150" s="30"/>
      <c r="F150" s="30"/>
      <c r="G150" s="30"/>
      <c r="H150" s="30"/>
      <c r="I150" s="30"/>
      <c r="J150" s="30"/>
      <c r="K150" s="67"/>
      <c r="L150" s="67"/>
      <c r="M150" s="30"/>
      <c r="N150" s="299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</row>
    <row r="151" spans="1:43">
      <c r="A151" s="324"/>
      <c r="B151" s="30"/>
      <c r="C151" s="30"/>
      <c r="D151" s="30"/>
      <c r="E151" s="30"/>
      <c r="F151" s="30"/>
      <c r="G151" s="30"/>
      <c r="H151" s="30"/>
      <c r="I151" s="30"/>
      <c r="J151" s="30"/>
      <c r="K151" s="67"/>
      <c r="L151" s="67"/>
      <c r="M151" s="30"/>
      <c r="N151" s="299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</row>
    <row r="152" spans="1:43">
      <c r="A152" s="324"/>
      <c r="B152" s="30"/>
      <c r="C152" s="30"/>
      <c r="D152" s="30"/>
      <c r="E152" s="30"/>
      <c r="F152" s="30"/>
      <c r="G152" s="30"/>
      <c r="H152" s="30"/>
      <c r="I152" s="30"/>
      <c r="J152" s="30"/>
      <c r="K152" s="67"/>
      <c r="L152" s="67"/>
      <c r="M152" s="30"/>
      <c r="N152" s="299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</row>
    <row r="153" spans="1:43">
      <c r="A153" s="324"/>
      <c r="B153" s="30"/>
      <c r="C153" s="30"/>
      <c r="D153" s="30"/>
      <c r="E153" s="30"/>
      <c r="F153" s="30"/>
      <c r="G153" s="30"/>
      <c r="H153" s="30"/>
      <c r="I153" s="30"/>
      <c r="J153" s="30"/>
      <c r="K153" s="67"/>
      <c r="L153" s="67"/>
      <c r="M153" s="30"/>
      <c r="N153" s="299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</row>
    <row r="154" spans="1:43">
      <c r="A154" s="324"/>
      <c r="B154" s="30"/>
      <c r="C154" s="30"/>
      <c r="D154" s="30"/>
      <c r="E154" s="30"/>
      <c r="F154" s="30"/>
      <c r="G154" s="30"/>
      <c r="H154" s="30"/>
      <c r="I154" s="30"/>
      <c r="J154" s="30"/>
      <c r="K154" s="67"/>
      <c r="L154" s="67"/>
      <c r="M154" s="30"/>
      <c r="N154" s="299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</row>
    <row r="155" spans="1:43">
      <c r="A155" s="324"/>
      <c r="B155" s="30"/>
      <c r="C155" s="30"/>
      <c r="D155" s="30"/>
      <c r="E155" s="30"/>
      <c r="F155" s="30"/>
      <c r="G155" s="30"/>
      <c r="H155" s="30"/>
      <c r="I155" s="30"/>
      <c r="J155" s="30"/>
      <c r="K155" s="67"/>
      <c r="L155" s="67"/>
      <c r="M155" s="30"/>
      <c r="N155" s="299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</row>
    <row r="156" spans="1:43">
      <c r="A156" s="324"/>
      <c r="B156" s="30"/>
      <c r="C156" s="30"/>
      <c r="D156" s="30"/>
      <c r="E156" s="30"/>
      <c r="F156" s="30"/>
      <c r="G156" s="30"/>
      <c r="H156" s="30"/>
      <c r="I156" s="30"/>
      <c r="J156" s="30"/>
      <c r="K156" s="67"/>
      <c r="L156" s="67"/>
      <c r="M156" s="30"/>
      <c r="N156" s="299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</row>
    <row r="157" spans="1:43">
      <c r="A157" s="324"/>
      <c r="B157" s="30"/>
      <c r="C157" s="30"/>
      <c r="D157" s="30"/>
      <c r="E157" s="30"/>
      <c r="F157" s="30"/>
      <c r="G157" s="30"/>
      <c r="H157" s="30"/>
      <c r="I157" s="30"/>
      <c r="J157" s="30"/>
      <c r="K157" s="67"/>
      <c r="L157" s="67"/>
      <c r="M157" s="30"/>
      <c r="N157" s="299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</row>
    <row r="158" spans="1:43">
      <c r="A158" s="324"/>
      <c r="B158" s="30"/>
      <c r="C158" s="30"/>
      <c r="D158" s="30"/>
      <c r="E158" s="30"/>
      <c r="F158" s="30"/>
      <c r="G158" s="30"/>
      <c r="H158" s="30"/>
      <c r="I158" s="30"/>
      <c r="J158" s="30"/>
      <c r="K158" s="67"/>
      <c r="L158" s="67"/>
      <c r="M158" s="30"/>
      <c r="N158" s="299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</row>
    <row r="159" spans="1:43">
      <c r="A159" s="324"/>
      <c r="B159" s="30"/>
      <c r="C159" s="30"/>
      <c r="D159" s="30"/>
      <c r="E159" s="30"/>
      <c r="F159" s="30"/>
      <c r="G159" s="30"/>
      <c r="H159" s="30"/>
      <c r="I159" s="30"/>
      <c r="J159" s="30"/>
      <c r="K159" s="67"/>
      <c r="L159" s="67"/>
      <c r="M159" s="30"/>
      <c r="N159" s="299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</row>
    <row r="160" spans="1:43">
      <c r="A160" s="324"/>
      <c r="B160" s="30"/>
      <c r="C160" s="30"/>
      <c r="D160" s="30"/>
      <c r="E160" s="30"/>
      <c r="F160" s="30"/>
      <c r="G160" s="30"/>
      <c r="H160" s="30"/>
      <c r="I160" s="30"/>
      <c r="J160" s="30"/>
      <c r="K160" s="67"/>
      <c r="L160" s="67"/>
      <c r="M160" s="30"/>
      <c r="N160" s="299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</row>
    <row r="161" spans="1:43">
      <c r="A161" s="324"/>
      <c r="B161" s="30"/>
      <c r="C161" s="30"/>
      <c r="D161" s="30"/>
      <c r="E161" s="30"/>
      <c r="F161" s="30"/>
      <c r="G161" s="30"/>
      <c r="H161" s="30"/>
      <c r="I161" s="30"/>
      <c r="J161" s="30"/>
      <c r="K161" s="67"/>
      <c r="L161" s="67"/>
      <c r="M161" s="30"/>
      <c r="N161" s="299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</row>
    <row r="162" spans="1:43">
      <c r="A162" s="324"/>
      <c r="B162" s="30"/>
      <c r="C162" s="30"/>
      <c r="D162" s="30"/>
      <c r="E162" s="30"/>
      <c r="F162" s="30"/>
      <c r="G162" s="30"/>
      <c r="H162" s="30"/>
      <c r="I162" s="30"/>
      <c r="J162" s="30"/>
      <c r="K162" s="67"/>
      <c r="L162" s="67"/>
      <c r="M162" s="30"/>
      <c r="N162" s="299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</row>
    <row r="163" spans="1:43">
      <c r="A163" s="324"/>
      <c r="B163" s="30"/>
      <c r="C163" s="30"/>
      <c r="D163" s="30"/>
      <c r="E163" s="30"/>
      <c r="F163" s="30"/>
      <c r="G163" s="30"/>
      <c r="H163" s="30"/>
      <c r="I163" s="30"/>
      <c r="J163" s="30"/>
      <c r="K163" s="67"/>
      <c r="L163" s="67"/>
      <c r="M163" s="30"/>
      <c r="N163" s="299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</row>
    <row r="164" spans="1:43">
      <c r="A164" s="324"/>
      <c r="B164" s="30"/>
      <c r="C164" s="30"/>
      <c r="D164" s="30"/>
      <c r="E164" s="30"/>
      <c r="F164" s="30"/>
      <c r="G164" s="30"/>
      <c r="H164" s="30"/>
      <c r="I164" s="30"/>
      <c r="J164" s="30"/>
      <c r="K164" s="67"/>
      <c r="L164" s="67"/>
      <c r="M164" s="30"/>
      <c r="N164" s="299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</row>
    <row r="165" spans="1:43">
      <c r="A165" s="324"/>
      <c r="B165" s="30"/>
      <c r="C165" s="30"/>
      <c r="D165" s="30"/>
      <c r="E165" s="30"/>
      <c r="F165" s="30"/>
      <c r="G165" s="30"/>
      <c r="H165" s="30"/>
      <c r="I165" s="30"/>
      <c r="J165" s="30"/>
      <c r="K165" s="67"/>
      <c r="L165" s="67"/>
      <c r="M165" s="30"/>
      <c r="N165" s="299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</row>
    <row r="166" spans="1:43">
      <c r="A166" s="324"/>
      <c r="B166" s="30"/>
      <c r="C166" s="30"/>
      <c r="D166" s="30"/>
      <c r="E166" s="30"/>
      <c r="F166" s="30"/>
      <c r="G166" s="30"/>
      <c r="H166" s="30"/>
      <c r="I166" s="30"/>
      <c r="J166" s="30"/>
      <c r="K166" s="67"/>
      <c r="L166" s="67"/>
      <c r="M166" s="30"/>
      <c r="N166" s="299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</row>
    <row r="167" spans="1:43">
      <c r="A167" s="324"/>
      <c r="B167" s="30"/>
      <c r="C167" s="30"/>
      <c r="D167" s="30"/>
      <c r="E167" s="30"/>
      <c r="F167" s="30"/>
      <c r="G167" s="30"/>
      <c r="H167" s="30"/>
      <c r="I167" s="30"/>
      <c r="J167" s="30"/>
      <c r="K167" s="67"/>
      <c r="L167" s="67"/>
      <c r="M167" s="30"/>
      <c r="N167" s="299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</row>
    <row r="168" spans="1:43">
      <c r="A168" s="324"/>
      <c r="B168" s="30"/>
      <c r="C168" s="30"/>
      <c r="D168" s="30"/>
      <c r="E168" s="30"/>
      <c r="F168" s="30"/>
      <c r="G168" s="30"/>
      <c r="H168" s="30"/>
      <c r="I168" s="30"/>
      <c r="J168" s="30"/>
      <c r="K168" s="67"/>
      <c r="L168" s="67"/>
      <c r="M168" s="30"/>
      <c r="N168" s="299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</row>
    <row r="169" spans="1:43">
      <c r="A169" s="324"/>
      <c r="B169" s="30"/>
      <c r="C169" s="30"/>
      <c r="D169" s="30"/>
      <c r="E169" s="30"/>
      <c r="F169" s="30"/>
      <c r="G169" s="30"/>
      <c r="H169" s="30"/>
      <c r="I169" s="30"/>
      <c r="J169" s="30"/>
      <c r="K169" s="67"/>
      <c r="L169" s="67"/>
      <c r="M169" s="30"/>
      <c r="N169" s="299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</row>
    <row r="170" spans="1:43">
      <c r="A170" s="324"/>
      <c r="B170" s="30"/>
      <c r="C170" s="30"/>
      <c r="D170" s="30"/>
      <c r="E170" s="30"/>
      <c r="F170" s="30"/>
      <c r="G170" s="30"/>
      <c r="H170" s="30"/>
      <c r="I170" s="30"/>
      <c r="J170" s="30"/>
      <c r="K170" s="67"/>
      <c r="L170" s="67"/>
      <c r="M170" s="30"/>
      <c r="N170" s="299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</row>
    <row r="171" spans="1:43">
      <c r="A171" s="324"/>
      <c r="B171" s="30"/>
      <c r="C171" s="30"/>
      <c r="D171" s="30"/>
      <c r="E171" s="30"/>
      <c r="F171" s="30"/>
      <c r="G171" s="30"/>
      <c r="H171" s="30"/>
      <c r="I171" s="30"/>
      <c r="J171" s="30"/>
      <c r="K171" s="67"/>
      <c r="L171" s="67"/>
      <c r="M171" s="30"/>
      <c r="N171" s="299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</row>
    <row r="172" spans="1:43">
      <c r="A172" s="324"/>
      <c r="B172" s="30"/>
      <c r="C172" s="30"/>
      <c r="D172" s="30"/>
      <c r="E172" s="30"/>
      <c r="F172" s="30"/>
      <c r="G172" s="30"/>
      <c r="H172" s="30"/>
      <c r="I172" s="30"/>
      <c r="J172" s="30"/>
      <c r="K172" s="67"/>
      <c r="L172" s="67"/>
      <c r="M172" s="30"/>
      <c r="N172" s="299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</row>
    <row r="173" spans="1:43">
      <c r="A173" s="324"/>
      <c r="B173" s="30"/>
      <c r="C173" s="30"/>
      <c r="D173" s="30"/>
      <c r="E173" s="30"/>
      <c r="F173" s="30"/>
      <c r="G173" s="30"/>
      <c r="H173" s="30"/>
      <c r="I173" s="30"/>
      <c r="J173" s="30"/>
      <c r="K173" s="67"/>
      <c r="L173" s="67"/>
      <c r="M173" s="30"/>
      <c r="N173" s="299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</row>
    <row r="174" spans="1:43">
      <c r="A174" s="324"/>
      <c r="B174" s="30"/>
      <c r="C174" s="30"/>
      <c r="D174" s="30"/>
      <c r="E174" s="30"/>
      <c r="F174" s="30"/>
      <c r="G174" s="30"/>
      <c r="H174" s="30"/>
      <c r="I174" s="30"/>
      <c r="J174" s="30"/>
      <c r="K174" s="67"/>
      <c r="L174" s="67"/>
      <c r="M174" s="30"/>
      <c r="N174" s="299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</row>
    <row r="175" spans="1:43">
      <c r="A175" s="324"/>
      <c r="B175" s="30"/>
      <c r="C175" s="30"/>
      <c r="D175" s="30"/>
      <c r="E175" s="30"/>
      <c r="F175" s="30"/>
      <c r="G175" s="30"/>
      <c r="H175" s="30"/>
      <c r="I175" s="30"/>
      <c r="J175" s="30"/>
      <c r="K175" s="67"/>
      <c r="L175" s="67"/>
      <c r="M175" s="30"/>
      <c r="N175" s="299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</row>
    <row r="176" spans="1:43">
      <c r="A176" s="324"/>
      <c r="B176" s="30"/>
      <c r="C176" s="30"/>
      <c r="D176" s="30"/>
      <c r="E176" s="30"/>
      <c r="F176" s="30"/>
      <c r="G176" s="30"/>
      <c r="H176" s="30"/>
      <c r="I176" s="30"/>
      <c r="J176" s="30"/>
      <c r="K176" s="67"/>
      <c r="L176" s="67"/>
      <c r="M176" s="30"/>
      <c r="N176" s="299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</row>
    <row r="177" spans="1:43">
      <c r="A177" s="324"/>
      <c r="B177" s="30"/>
      <c r="C177" s="30"/>
      <c r="D177" s="30"/>
      <c r="E177" s="30"/>
      <c r="F177" s="30"/>
      <c r="G177" s="30"/>
      <c r="H177" s="30"/>
      <c r="I177" s="30"/>
      <c r="J177" s="30"/>
      <c r="K177" s="67"/>
      <c r="L177" s="67"/>
      <c r="M177" s="30"/>
      <c r="N177" s="299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</row>
    <row r="178" spans="1:43">
      <c r="A178" s="324"/>
      <c r="B178" s="30"/>
      <c r="C178" s="30"/>
      <c r="D178" s="30"/>
      <c r="E178" s="30"/>
      <c r="F178" s="30"/>
      <c r="G178" s="30"/>
      <c r="H178" s="30"/>
      <c r="I178" s="30"/>
      <c r="J178" s="30"/>
      <c r="K178" s="67"/>
      <c r="L178" s="67"/>
      <c r="M178" s="30"/>
      <c r="N178" s="299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</row>
    <row r="179" spans="1:43">
      <c r="A179" s="324"/>
      <c r="B179" s="30"/>
      <c r="C179" s="30"/>
      <c r="D179" s="30"/>
      <c r="E179" s="30"/>
      <c r="F179" s="30"/>
      <c r="G179" s="30"/>
      <c r="H179" s="30"/>
      <c r="I179" s="30"/>
      <c r="J179" s="30"/>
      <c r="K179" s="67"/>
      <c r="L179" s="67"/>
      <c r="M179" s="30"/>
      <c r="N179" s="299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</row>
    <row r="180" spans="1:43">
      <c r="A180" s="324"/>
      <c r="B180" s="30"/>
      <c r="C180" s="30"/>
      <c r="D180" s="30"/>
      <c r="E180" s="30"/>
      <c r="F180" s="30"/>
      <c r="G180" s="30"/>
      <c r="H180" s="30"/>
      <c r="I180" s="30"/>
      <c r="J180" s="30"/>
      <c r="K180" s="67"/>
      <c r="L180" s="67"/>
      <c r="M180" s="30"/>
      <c r="N180" s="299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</row>
    <row r="181" spans="1:43">
      <c r="A181" s="324"/>
      <c r="B181" s="30"/>
      <c r="C181" s="30"/>
      <c r="D181" s="30"/>
      <c r="E181" s="30"/>
      <c r="F181" s="30"/>
      <c r="G181" s="30"/>
      <c r="H181" s="30"/>
      <c r="I181" s="30"/>
      <c r="J181" s="30"/>
      <c r="K181" s="67"/>
      <c r="L181" s="67"/>
      <c r="M181" s="30"/>
      <c r="N181" s="299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</row>
    <row r="182" spans="1:43">
      <c r="A182" s="324"/>
      <c r="B182" s="30"/>
      <c r="C182" s="30"/>
      <c r="D182" s="30"/>
      <c r="E182" s="30"/>
      <c r="F182" s="30"/>
      <c r="G182" s="30"/>
      <c r="H182" s="30"/>
      <c r="I182" s="30"/>
      <c r="J182" s="30"/>
      <c r="K182" s="67"/>
      <c r="L182" s="67"/>
      <c r="M182" s="30"/>
      <c r="N182" s="299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</row>
    <row r="183" spans="1:43">
      <c r="A183" s="324"/>
      <c r="B183" s="30"/>
      <c r="C183" s="30"/>
      <c r="D183" s="30"/>
      <c r="E183" s="30"/>
      <c r="F183" s="30"/>
      <c r="G183" s="30"/>
      <c r="H183" s="30"/>
      <c r="I183" s="30"/>
      <c r="J183" s="30"/>
      <c r="K183" s="67"/>
      <c r="L183" s="67"/>
      <c r="M183" s="30"/>
      <c r="N183" s="299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</row>
    <row r="184" spans="1:43">
      <c r="A184" s="324"/>
      <c r="B184" s="30"/>
      <c r="C184" s="30"/>
      <c r="D184" s="30"/>
      <c r="E184" s="30"/>
      <c r="F184" s="30"/>
      <c r="G184" s="30"/>
      <c r="H184" s="30"/>
      <c r="I184" s="30"/>
      <c r="J184" s="30"/>
      <c r="K184" s="67"/>
      <c r="L184" s="67"/>
      <c r="M184" s="30"/>
      <c r="N184" s="299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</row>
    <row r="185" spans="1:43">
      <c r="A185" s="324"/>
      <c r="B185" s="30"/>
      <c r="C185" s="30"/>
      <c r="D185" s="30"/>
      <c r="E185" s="30"/>
      <c r="F185" s="30"/>
      <c r="G185" s="30"/>
      <c r="H185" s="30"/>
      <c r="I185" s="30"/>
      <c r="J185" s="30"/>
      <c r="K185" s="67"/>
      <c r="L185" s="67"/>
      <c r="M185" s="30"/>
      <c r="N185" s="299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</row>
    <row r="186" spans="1:43">
      <c r="A186" s="324"/>
      <c r="B186" s="30"/>
      <c r="C186" s="30"/>
      <c r="D186" s="30"/>
      <c r="E186" s="30"/>
      <c r="F186" s="30"/>
      <c r="G186" s="30"/>
      <c r="H186" s="30"/>
      <c r="I186" s="30"/>
      <c r="J186" s="30"/>
      <c r="K186" s="67"/>
      <c r="L186" s="67"/>
      <c r="M186" s="30"/>
      <c r="N186" s="299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</row>
    <row r="187" spans="1:43">
      <c r="A187" s="324"/>
      <c r="B187" s="30"/>
      <c r="C187" s="30"/>
      <c r="D187" s="30"/>
      <c r="E187" s="30"/>
      <c r="F187" s="30"/>
      <c r="G187" s="30"/>
      <c r="H187" s="30"/>
      <c r="I187" s="30"/>
      <c r="J187" s="30"/>
      <c r="K187" s="67"/>
      <c r="L187" s="67"/>
      <c r="M187" s="30"/>
      <c r="N187" s="299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</row>
    <row r="188" spans="1:43">
      <c r="A188" s="324"/>
      <c r="B188" s="30"/>
      <c r="C188" s="30"/>
      <c r="D188" s="30"/>
      <c r="E188" s="30"/>
      <c r="F188" s="30"/>
      <c r="G188" s="30"/>
      <c r="H188" s="30"/>
      <c r="I188" s="30"/>
      <c r="J188" s="30"/>
      <c r="K188" s="67"/>
      <c r="L188" s="67"/>
      <c r="M188" s="30"/>
      <c r="N188" s="299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</row>
    <row r="189" spans="1:43">
      <c r="A189" s="324"/>
      <c r="B189" s="30"/>
      <c r="C189" s="30"/>
      <c r="D189" s="30"/>
      <c r="E189" s="30"/>
      <c r="F189" s="30"/>
      <c r="G189" s="30"/>
      <c r="H189" s="30"/>
      <c r="I189" s="30"/>
      <c r="J189" s="30"/>
      <c r="K189" s="67"/>
      <c r="L189" s="67"/>
      <c r="M189" s="30"/>
      <c r="N189" s="299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</row>
    <row r="190" spans="1:43">
      <c r="A190" s="324"/>
      <c r="B190" s="30"/>
      <c r="C190" s="30"/>
      <c r="D190" s="30"/>
      <c r="E190" s="30"/>
      <c r="F190" s="30"/>
      <c r="G190" s="30"/>
      <c r="H190" s="30"/>
      <c r="I190" s="30"/>
      <c r="J190" s="30"/>
      <c r="K190" s="67"/>
      <c r="L190" s="67"/>
      <c r="M190" s="30"/>
      <c r="N190" s="299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</row>
    <row r="191" spans="1:43">
      <c r="A191" s="324"/>
      <c r="B191" s="30"/>
      <c r="C191" s="30"/>
      <c r="D191" s="30"/>
      <c r="E191" s="30"/>
      <c r="F191" s="30"/>
      <c r="G191" s="30"/>
      <c r="H191" s="30"/>
      <c r="I191" s="30"/>
      <c r="J191" s="30"/>
      <c r="K191" s="67"/>
      <c r="L191" s="67"/>
      <c r="M191" s="30"/>
      <c r="N191" s="299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</row>
    <row r="192" spans="1:43">
      <c r="A192" s="324"/>
      <c r="B192" s="30"/>
      <c r="C192" s="30"/>
      <c r="D192" s="30"/>
      <c r="E192" s="30"/>
      <c r="F192" s="30"/>
      <c r="G192" s="30"/>
      <c r="H192" s="30"/>
      <c r="I192" s="30"/>
      <c r="J192" s="30"/>
      <c r="K192" s="67"/>
      <c r="L192" s="67"/>
      <c r="M192" s="30"/>
      <c r="N192" s="299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</row>
    <row r="193" spans="1:43">
      <c r="A193" s="324"/>
      <c r="B193" s="30"/>
      <c r="C193" s="30"/>
      <c r="D193" s="30"/>
      <c r="E193" s="30"/>
      <c r="F193" s="30"/>
      <c r="G193" s="30"/>
      <c r="H193" s="30"/>
      <c r="I193" s="30"/>
      <c r="J193" s="30"/>
      <c r="K193" s="67"/>
      <c r="L193" s="67"/>
      <c r="M193" s="30"/>
      <c r="N193" s="299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</row>
    <row r="194" spans="1:43">
      <c r="A194" s="324"/>
      <c r="B194" s="30"/>
      <c r="C194" s="30"/>
      <c r="D194" s="30"/>
      <c r="E194" s="30"/>
      <c r="F194" s="30"/>
      <c r="G194" s="30"/>
      <c r="H194" s="30"/>
      <c r="I194" s="30"/>
      <c r="J194" s="30"/>
      <c r="K194" s="67"/>
      <c r="L194" s="67"/>
      <c r="M194" s="30"/>
      <c r="N194" s="299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</row>
    <row r="195" spans="1:43">
      <c r="A195" s="324"/>
      <c r="B195" s="30"/>
      <c r="C195" s="30"/>
      <c r="D195" s="30"/>
      <c r="E195" s="30"/>
      <c r="F195" s="30"/>
      <c r="G195" s="30"/>
      <c r="H195" s="30"/>
      <c r="I195" s="30"/>
      <c r="J195" s="30"/>
      <c r="K195" s="67"/>
      <c r="L195" s="67"/>
      <c r="M195" s="30"/>
      <c r="N195" s="299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</row>
    <row r="196" spans="1:43">
      <c r="A196" s="324"/>
      <c r="B196" s="30"/>
      <c r="C196" s="30"/>
      <c r="D196" s="30"/>
      <c r="E196" s="30"/>
      <c r="F196" s="30"/>
      <c r="G196" s="30"/>
      <c r="H196" s="30"/>
      <c r="I196" s="30"/>
      <c r="J196" s="30"/>
      <c r="K196" s="67"/>
      <c r="L196" s="67"/>
      <c r="M196" s="30"/>
      <c r="N196" s="299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</row>
    <row r="197" spans="1:43">
      <c r="A197" s="324"/>
      <c r="B197" s="30"/>
      <c r="C197" s="30"/>
      <c r="D197" s="30"/>
      <c r="E197" s="30"/>
      <c r="F197" s="30"/>
      <c r="G197" s="30"/>
      <c r="H197" s="30"/>
      <c r="I197" s="30"/>
      <c r="J197" s="30"/>
      <c r="K197" s="67"/>
      <c r="L197" s="67"/>
      <c r="M197" s="30"/>
      <c r="N197" s="299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</row>
    <row r="198" spans="1:43">
      <c r="A198" s="324"/>
      <c r="B198" s="30"/>
      <c r="C198" s="30"/>
      <c r="D198" s="30"/>
      <c r="E198" s="30"/>
      <c r="F198" s="30"/>
      <c r="G198" s="30"/>
      <c r="H198" s="30"/>
      <c r="I198" s="30"/>
      <c r="J198" s="30"/>
      <c r="K198" s="67"/>
      <c r="L198" s="67"/>
      <c r="M198" s="30"/>
      <c r="N198" s="299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</row>
    <row r="199" spans="1:43">
      <c r="A199" s="324"/>
      <c r="B199" s="30"/>
      <c r="C199" s="30"/>
      <c r="D199" s="30"/>
      <c r="E199" s="30"/>
      <c r="F199" s="30"/>
      <c r="G199" s="30"/>
      <c r="H199" s="30"/>
      <c r="I199" s="30"/>
      <c r="J199" s="30"/>
      <c r="K199" s="67"/>
      <c r="L199" s="67"/>
      <c r="M199" s="30"/>
      <c r="N199" s="299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</row>
    <row r="200" spans="1:43">
      <c r="A200" s="324"/>
      <c r="B200" s="30"/>
      <c r="C200" s="30"/>
      <c r="D200" s="30"/>
      <c r="E200" s="30"/>
      <c r="F200" s="30"/>
      <c r="G200" s="30"/>
      <c r="H200" s="30"/>
      <c r="I200" s="30"/>
      <c r="J200" s="30"/>
      <c r="K200" s="67"/>
      <c r="L200" s="67"/>
      <c r="M200" s="30"/>
      <c r="N200" s="299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</row>
    <row r="201" spans="1:43">
      <c r="A201" s="324"/>
      <c r="B201" s="30"/>
      <c r="C201" s="30"/>
      <c r="D201" s="30"/>
      <c r="E201" s="30"/>
      <c r="F201" s="30"/>
      <c r="G201" s="30"/>
      <c r="H201" s="30"/>
      <c r="I201" s="30"/>
      <c r="J201" s="30"/>
      <c r="K201" s="67"/>
      <c r="L201" s="67"/>
      <c r="M201" s="30"/>
      <c r="N201" s="299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</row>
    <row r="202" spans="1:43">
      <c r="A202" s="324"/>
      <c r="B202" s="30"/>
      <c r="C202" s="30"/>
      <c r="D202" s="30"/>
      <c r="E202" s="30"/>
      <c r="F202" s="30"/>
      <c r="G202" s="30"/>
      <c r="H202" s="30"/>
      <c r="I202" s="30"/>
      <c r="J202" s="30"/>
      <c r="K202" s="67"/>
      <c r="L202" s="67"/>
      <c r="M202" s="30"/>
      <c r="N202" s="299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</row>
    <row r="203" spans="1:43">
      <c r="A203" s="324"/>
      <c r="B203" s="30"/>
      <c r="C203" s="30"/>
      <c r="D203" s="30"/>
      <c r="E203" s="30"/>
      <c r="F203" s="30"/>
      <c r="G203" s="30"/>
      <c r="H203" s="30"/>
      <c r="I203" s="30"/>
      <c r="J203" s="30"/>
      <c r="K203" s="67"/>
      <c r="L203" s="67"/>
      <c r="M203" s="30"/>
      <c r="N203" s="299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</row>
    <row r="204" spans="1:43">
      <c r="A204" s="324"/>
      <c r="B204" s="30"/>
      <c r="C204" s="30"/>
      <c r="D204" s="30"/>
      <c r="E204" s="30"/>
      <c r="F204" s="30"/>
      <c r="G204" s="30"/>
      <c r="H204" s="30"/>
      <c r="I204" s="30"/>
      <c r="J204" s="30"/>
      <c r="K204" s="67"/>
      <c r="L204" s="67"/>
      <c r="M204" s="30"/>
      <c r="N204" s="299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</row>
    <row r="205" spans="1:43">
      <c r="A205" s="324"/>
      <c r="B205" s="30"/>
      <c r="C205" s="30"/>
      <c r="D205" s="30"/>
      <c r="E205" s="30"/>
      <c r="F205" s="30"/>
      <c r="G205" s="30"/>
      <c r="H205" s="30"/>
      <c r="I205" s="30"/>
      <c r="J205" s="30"/>
      <c r="K205" s="67"/>
      <c r="L205" s="67"/>
      <c r="M205" s="30"/>
      <c r="N205" s="299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</row>
    <row r="206" spans="1:43">
      <c r="A206" s="324"/>
      <c r="B206" s="30"/>
      <c r="C206" s="30"/>
      <c r="D206" s="30"/>
      <c r="E206" s="30"/>
      <c r="F206" s="30"/>
      <c r="G206" s="30"/>
      <c r="H206" s="30"/>
      <c r="I206" s="30"/>
      <c r="J206" s="30"/>
      <c r="K206" s="67"/>
      <c r="L206" s="67"/>
      <c r="M206" s="30"/>
      <c r="N206" s="299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</row>
    <row r="207" spans="1:43">
      <c r="A207" s="324"/>
      <c r="B207" s="30"/>
      <c r="C207" s="30"/>
      <c r="D207" s="30"/>
      <c r="E207" s="30"/>
      <c r="F207" s="30"/>
      <c r="G207" s="30"/>
      <c r="H207" s="30"/>
      <c r="I207" s="30"/>
      <c r="J207" s="30"/>
      <c r="K207" s="67"/>
      <c r="L207" s="67"/>
      <c r="M207" s="30"/>
      <c r="N207" s="299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</row>
    <row r="208" spans="1:43">
      <c r="A208" s="324"/>
      <c r="B208" s="30"/>
      <c r="C208" s="30"/>
      <c r="D208" s="30"/>
      <c r="E208" s="30"/>
      <c r="F208" s="30"/>
      <c r="G208" s="30"/>
      <c r="H208" s="30"/>
      <c r="I208" s="30"/>
      <c r="J208" s="30"/>
      <c r="K208" s="67"/>
      <c r="L208" s="67"/>
      <c r="M208" s="30"/>
      <c r="N208" s="299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</row>
    <row r="209" spans="1:43">
      <c r="A209" s="324"/>
      <c r="B209" s="30"/>
      <c r="C209" s="30"/>
      <c r="D209" s="30"/>
      <c r="E209" s="30"/>
      <c r="F209" s="30"/>
      <c r="G209" s="30"/>
      <c r="H209" s="30"/>
      <c r="I209" s="30"/>
      <c r="J209" s="30"/>
      <c r="K209" s="67"/>
      <c r="L209" s="67"/>
      <c r="M209" s="30"/>
      <c r="N209" s="299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</row>
    <row r="210" spans="1:43">
      <c r="A210" s="324"/>
      <c r="B210" s="30"/>
      <c r="C210" s="30"/>
      <c r="D210" s="30"/>
      <c r="E210" s="30"/>
      <c r="F210" s="30"/>
      <c r="G210" s="30"/>
      <c r="H210" s="30"/>
      <c r="I210" s="30"/>
      <c r="J210" s="30"/>
      <c r="K210" s="67"/>
      <c r="L210" s="67"/>
      <c r="M210" s="30"/>
      <c r="N210" s="299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</row>
    <row r="211" spans="1:43">
      <c r="A211" s="324"/>
      <c r="B211" s="30"/>
      <c r="C211" s="30"/>
      <c r="D211" s="30"/>
      <c r="E211" s="30"/>
      <c r="F211" s="30"/>
      <c r="G211" s="30"/>
      <c r="H211" s="30"/>
      <c r="I211" s="30"/>
      <c r="J211" s="30"/>
      <c r="K211" s="67"/>
      <c r="L211" s="67"/>
      <c r="M211" s="30"/>
      <c r="N211" s="299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</row>
    <row r="212" spans="1:43">
      <c r="A212" s="324"/>
      <c r="B212" s="30"/>
      <c r="C212" s="30"/>
      <c r="D212" s="30"/>
      <c r="E212" s="30"/>
      <c r="F212" s="30"/>
      <c r="G212" s="30"/>
      <c r="H212" s="30"/>
      <c r="I212" s="30"/>
      <c r="J212" s="30"/>
      <c r="K212" s="67"/>
      <c r="L212" s="67"/>
      <c r="M212" s="30"/>
      <c r="N212" s="299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</row>
    <row r="213" spans="1:43">
      <c r="A213" s="324"/>
      <c r="B213" s="30"/>
      <c r="C213" s="30"/>
      <c r="D213" s="30"/>
      <c r="E213" s="30"/>
      <c r="F213" s="30"/>
      <c r="G213" s="30"/>
      <c r="H213" s="30"/>
      <c r="I213" s="30"/>
      <c r="J213" s="30"/>
      <c r="K213" s="67"/>
      <c r="L213" s="67"/>
      <c r="M213" s="30"/>
      <c r="N213" s="299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</row>
    <row r="214" spans="1:43">
      <c r="K214" s="76"/>
      <c r="L214" s="76"/>
    </row>
    <row r="215" spans="1:43">
      <c r="K215" s="76"/>
      <c r="L215" s="76"/>
    </row>
    <row r="216" spans="1:43">
      <c r="K216" s="76"/>
      <c r="L216" s="76"/>
    </row>
    <row r="217" spans="1:43">
      <c r="K217" s="76"/>
      <c r="L217" s="76"/>
    </row>
    <row r="218" spans="1:43">
      <c r="K218" s="76"/>
      <c r="L218" s="76"/>
    </row>
    <row r="219" spans="1:43">
      <c r="K219" s="76"/>
      <c r="L219" s="76"/>
    </row>
    <row r="220" spans="1:43">
      <c r="K220" s="76"/>
      <c r="L220" s="76"/>
    </row>
    <row r="221" spans="1:43">
      <c r="K221" s="76"/>
      <c r="L221" s="76"/>
    </row>
    <row r="222" spans="1:43">
      <c r="K222" s="76"/>
      <c r="L222" s="76"/>
    </row>
    <row r="223" spans="1:43">
      <c r="K223" s="76"/>
      <c r="L223" s="76"/>
    </row>
    <row r="224" spans="1:43">
      <c r="K224" s="76"/>
      <c r="L224" s="76"/>
    </row>
    <row r="225" spans="11:12">
      <c r="K225" s="76"/>
      <c r="L225" s="76"/>
    </row>
    <row r="226" spans="11:12">
      <c r="K226" s="76"/>
      <c r="L226" s="76"/>
    </row>
    <row r="227" spans="11:12">
      <c r="K227" s="76"/>
      <c r="L227" s="76"/>
    </row>
    <row r="228" spans="11:12">
      <c r="K228" s="76"/>
      <c r="L228" s="76"/>
    </row>
    <row r="229" spans="11:12">
      <c r="K229" s="76"/>
      <c r="L229" s="76"/>
    </row>
    <row r="230" spans="11:12">
      <c r="K230" s="76"/>
      <c r="L230" s="76"/>
    </row>
    <row r="231" spans="11:12">
      <c r="K231" s="76"/>
      <c r="L231" s="76"/>
    </row>
    <row r="232" spans="11:12">
      <c r="K232" s="76"/>
      <c r="L232" s="76"/>
    </row>
    <row r="233" spans="11:12">
      <c r="K233" s="76"/>
      <c r="L233" s="76"/>
    </row>
    <row r="234" spans="11:12">
      <c r="K234" s="76"/>
      <c r="L234" s="76"/>
    </row>
    <row r="235" spans="11:12">
      <c r="K235" s="76"/>
      <c r="L235" s="76"/>
    </row>
    <row r="236" spans="11:12">
      <c r="K236" s="76"/>
      <c r="L236" s="76"/>
    </row>
    <row r="237" spans="11:12">
      <c r="K237" s="76"/>
      <c r="L237" s="76"/>
    </row>
    <row r="238" spans="11:12">
      <c r="K238" s="76"/>
      <c r="L238" s="76"/>
    </row>
    <row r="239" spans="11:12">
      <c r="K239" s="76"/>
      <c r="L239" s="76"/>
    </row>
    <row r="240" spans="11:12">
      <c r="K240" s="76"/>
      <c r="L240" s="76"/>
    </row>
    <row r="241" spans="11:12">
      <c r="K241" s="76"/>
      <c r="L241" s="76"/>
    </row>
    <row r="242" spans="11:12">
      <c r="K242" s="76"/>
      <c r="L242" s="76"/>
    </row>
    <row r="243" spans="11:12">
      <c r="K243" s="76"/>
      <c r="L243" s="76"/>
    </row>
    <row r="244" spans="11:12">
      <c r="K244" s="76"/>
      <c r="L244" s="76"/>
    </row>
    <row r="245" spans="11:12">
      <c r="K245" s="76"/>
      <c r="L245" s="76"/>
    </row>
    <row r="246" spans="11:12">
      <c r="K246" s="76"/>
      <c r="L246" s="76"/>
    </row>
    <row r="247" spans="11:12">
      <c r="K247" s="76"/>
      <c r="L247" s="76"/>
    </row>
    <row r="248" spans="11:12">
      <c r="K248" s="76"/>
      <c r="L248" s="76"/>
    </row>
    <row r="249" spans="11:12">
      <c r="K249" s="76"/>
      <c r="L249" s="76"/>
    </row>
    <row r="250" spans="11:12">
      <c r="K250" s="76"/>
      <c r="L250" s="76"/>
    </row>
    <row r="251" spans="11:12">
      <c r="K251" s="76"/>
      <c r="L251" s="76"/>
    </row>
    <row r="252" spans="11:12">
      <c r="K252" s="76"/>
      <c r="L252" s="76"/>
    </row>
    <row r="253" spans="11:12">
      <c r="K253" s="76"/>
      <c r="L253" s="76"/>
    </row>
    <row r="254" spans="11:12">
      <c r="K254" s="76"/>
      <c r="L254" s="76"/>
    </row>
    <row r="255" spans="11:12">
      <c r="K255" s="76"/>
      <c r="L255" s="76"/>
    </row>
    <row r="256" spans="11:12">
      <c r="K256" s="76"/>
      <c r="L256" s="76"/>
    </row>
    <row r="257" spans="11:12">
      <c r="K257" s="76"/>
      <c r="L257" s="76"/>
    </row>
    <row r="258" spans="11:12">
      <c r="K258" s="76"/>
      <c r="L258" s="76"/>
    </row>
    <row r="259" spans="11:12">
      <c r="K259" s="76"/>
      <c r="L259" s="76"/>
    </row>
    <row r="260" spans="11:12">
      <c r="K260" s="76"/>
      <c r="L260" s="76"/>
    </row>
    <row r="261" spans="11:12">
      <c r="K261" s="76"/>
      <c r="L261" s="76"/>
    </row>
    <row r="262" spans="11:12">
      <c r="K262" s="76"/>
      <c r="L262" s="76"/>
    </row>
    <row r="263" spans="11:12">
      <c r="K263" s="76"/>
      <c r="L263" s="76"/>
    </row>
    <row r="264" spans="11:12">
      <c r="K264" s="76"/>
      <c r="L264" s="76"/>
    </row>
    <row r="265" spans="11:12">
      <c r="K265" s="76"/>
      <c r="L265" s="76"/>
    </row>
    <row r="266" spans="11:12">
      <c r="K266" s="76"/>
      <c r="L266" s="76"/>
    </row>
    <row r="267" spans="11:12">
      <c r="K267" s="76"/>
      <c r="L267" s="76"/>
    </row>
    <row r="268" spans="11:12">
      <c r="K268" s="76"/>
      <c r="L268" s="76"/>
    </row>
    <row r="269" spans="11:12">
      <c r="K269" s="76"/>
      <c r="L269" s="76"/>
    </row>
    <row r="270" spans="11:12">
      <c r="K270" s="76"/>
      <c r="L270" s="76"/>
    </row>
    <row r="271" spans="11:12">
      <c r="K271" s="76"/>
      <c r="L271" s="76"/>
    </row>
    <row r="272" spans="11:12">
      <c r="K272" s="76"/>
      <c r="L272" s="76"/>
    </row>
    <row r="273" spans="11:12">
      <c r="K273" s="76"/>
      <c r="L273" s="76"/>
    </row>
    <row r="274" spans="11:12">
      <c r="K274" s="76"/>
      <c r="L274" s="76"/>
    </row>
    <row r="275" spans="11:12">
      <c r="K275" s="76"/>
      <c r="L275" s="76"/>
    </row>
    <row r="276" spans="11:12">
      <c r="K276" s="76"/>
      <c r="L276" s="76"/>
    </row>
    <row r="277" spans="11:12">
      <c r="K277" s="76"/>
      <c r="L277" s="76"/>
    </row>
    <row r="278" spans="11:12">
      <c r="K278" s="76"/>
      <c r="L278" s="76"/>
    </row>
    <row r="279" spans="11:12">
      <c r="K279" s="76"/>
      <c r="L279" s="76"/>
    </row>
    <row r="280" spans="11:12">
      <c r="K280" s="76"/>
      <c r="L280" s="76"/>
    </row>
    <row r="281" spans="11:12">
      <c r="K281" s="76"/>
      <c r="L281" s="76"/>
    </row>
    <row r="282" spans="11:12">
      <c r="K282" s="76"/>
      <c r="L282" s="76"/>
    </row>
    <row r="283" spans="11:12">
      <c r="K283" s="76"/>
      <c r="L283" s="76"/>
    </row>
    <row r="284" spans="11:12">
      <c r="K284" s="76"/>
      <c r="L284" s="76"/>
    </row>
    <row r="285" spans="11:12">
      <c r="K285" s="76"/>
      <c r="L285" s="76"/>
    </row>
    <row r="286" spans="11:12">
      <c r="K286" s="76"/>
      <c r="L286" s="76"/>
    </row>
    <row r="287" spans="11:12">
      <c r="K287" s="76"/>
      <c r="L287" s="76"/>
    </row>
    <row r="288" spans="11:12">
      <c r="K288" s="76"/>
      <c r="L288" s="76"/>
    </row>
    <row r="289" spans="11:12">
      <c r="K289" s="76"/>
      <c r="L289" s="76"/>
    </row>
    <row r="290" spans="11:12">
      <c r="K290" s="76"/>
      <c r="L290" s="76"/>
    </row>
    <row r="291" spans="11:12">
      <c r="K291" s="76"/>
      <c r="L291" s="76"/>
    </row>
    <row r="292" spans="11:12">
      <c r="K292" s="76"/>
      <c r="L292" s="76"/>
    </row>
    <row r="293" spans="11:12">
      <c r="K293" s="76"/>
      <c r="L293" s="76"/>
    </row>
    <row r="294" spans="11:12">
      <c r="K294" s="76"/>
      <c r="L294" s="76"/>
    </row>
    <row r="295" spans="11:12">
      <c r="K295" s="76"/>
      <c r="L295" s="76"/>
    </row>
    <row r="296" spans="11:12">
      <c r="K296" s="76"/>
      <c r="L296" s="76"/>
    </row>
    <row r="297" spans="11:12">
      <c r="K297" s="76"/>
      <c r="L297" s="76"/>
    </row>
    <row r="298" spans="11:12">
      <c r="K298" s="76"/>
      <c r="L298" s="76"/>
    </row>
    <row r="299" spans="11:12">
      <c r="K299" s="76"/>
      <c r="L299" s="76"/>
    </row>
    <row r="300" spans="11:12">
      <c r="K300" s="76"/>
      <c r="L300" s="76"/>
    </row>
    <row r="301" spans="11:12">
      <c r="K301" s="76"/>
      <c r="L301" s="76"/>
    </row>
    <row r="302" spans="11:12">
      <c r="K302" s="76"/>
      <c r="L302" s="76"/>
    </row>
    <row r="303" spans="11:12">
      <c r="K303" s="76"/>
      <c r="L303" s="76"/>
    </row>
    <row r="304" spans="11:12">
      <c r="K304" s="76"/>
      <c r="L304" s="76"/>
    </row>
    <row r="305" spans="11:12">
      <c r="K305" s="76"/>
      <c r="L305" s="76"/>
    </row>
    <row r="306" spans="11:12">
      <c r="K306" s="76"/>
      <c r="L306" s="76"/>
    </row>
    <row r="307" spans="11:12">
      <c r="K307" s="76"/>
      <c r="L307" s="76"/>
    </row>
    <row r="308" spans="11:12">
      <c r="K308" s="76"/>
      <c r="L308" s="76"/>
    </row>
    <row r="309" spans="11:12">
      <c r="K309" s="76"/>
      <c r="L309" s="76"/>
    </row>
    <row r="310" spans="11:12">
      <c r="K310" s="76"/>
      <c r="L310" s="76"/>
    </row>
    <row r="311" spans="11:12">
      <c r="K311" s="76"/>
      <c r="L311" s="76"/>
    </row>
    <row r="312" spans="11:12">
      <c r="K312" s="76"/>
      <c r="L312" s="76"/>
    </row>
    <row r="313" spans="11:12">
      <c r="K313" s="76"/>
      <c r="L313" s="76"/>
    </row>
    <row r="314" spans="11:12">
      <c r="K314" s="76"/>
      <c r="L314" s="76"/>
    </row>
    <row r="315" spans="11:12">
      <c r="K315" s="76"/>
      <c r="L315" s="76"/>
    </row>
    <row r="316" spans="11:12">
      <c r="K316" s="76"/>
      <c r="L316" s="76"/>
    </row>
    <row r="317" spans="11:12">
      <c r="K317" s="76"/>
      <c r="L317" s="76"/>
    </row>
    <row r="318" spans="11:12">
      <c r="K318" s="76"/>
      <c r="L318" s="76"/>
    </row>
    <row r="319" spans="11:12">
      <c r="K319" s="76"/>
      <c r="L319" s="76"/>
    </row>
    <row r="320" spans="11:12">
      <c r="K320" s="76"/>
      <c r="L320" s="76"/>
    </row>
    <row r="321" spans="11:12">
      <c r="K321" s="76"/>
      <c r="L321" s="76"/>
    </row>
    <row r="322" spans="11:12">
      <c r="K322" s="76"/>
      <c r="L322" s="76"/>
    </row>
    <row r="323" spans="11:12">
      <c r="K323" s="76"/>
      <c r="L323" s="76"/>
    </row>
    <row r="324" spans="11:12">
      <c r="K324" s="76"/>
      <c r="L324" s="76"/>
    </row>
    <row r="325" spans="11:12">
      <c r="K325" s="76"/>
      <c r="L325" s="76"/>
    </row>
    <row r="326" spans="11:12">
      <c r="K326" s="76"/>
      <c r="L326" s="76"/>
    </row>
    <row r="327" spans="11:12">
      <c r="K327" s="76"/>
      <c r="L327" s="76"/>
    </row>
    <row r="328" spans="11:12">
      <c r="K328" s="76"/>
      <c r="L328" s="76"/>
    </row>
    <row r="329" spans="11:12">
      <c r="K329" s="76"/>
      <c r="L329" s="76"/>
    </row>
    <row r="330" spans="11:12">
      <c r="K330" s="76"/>
      <c r="L330" s="76"/>
    </row>
    <row r="331" spans="11:12">
      <c r="K331" s="76"/>
      <c r="L331" s="76"/>
    </row>
    <row r="332" spans="11:12">
      <c r="K332" s="76"/>
      <c r="L332" s="76"/>
    </row>
    <row r="333" spans="11:12">
      <c r="K333" s="76"/>
      <c r="L333" s="76"/>
    </row>
    <row r="334" spans="11:12">
      <c r="K334" s="76"/>
      <c r="L334" s="76"/>
    </row>
    <row r="335" spans="11:12">
      <c r="K335" s="76"/>
      <c r="L335" s="76"/>
    </row>
    <row r="336" spans="11:12">
      <c r="K336" s="76"/>
      <c r="L336" s="76"/>
    </row>
    <row r="337" spans="11:12">
      <c r="K337" s="76"/>
      <c r="L337" s="76"/>
    </row>
    <row r="338" spans="11:12">
      <c r="K338" s="76"/>
      <c r="L338" s="76"/>
    </row>
    <row r="339" spans="11:12">
      <c r="K339" s="76"/>
      <c r="L339" s="76"/>
    </row>
    <row r="340" spans="11:12">
      <c r="K340" s="76"/>
      <c r="L340" s="76"/>
    </row>
    <row r="341" spans="11:12">
      <c r="K341" s="76"/>
      <c r="L341" s="76"/>
    </row>
    <row r="342" spans="11:12">
      <c r="K342" s="76"/>
      <c r="L342" s="76"/>
    </row>
    <row r="343" spans="11:12">
      <c r="K343" s="76"/>
      <c r="L343" s="76"/>
    </row>
    <row r="344" spans="11:12">
      <c r="K344" s="76"/>
      <c r="L344" s="76"/>
    </row>
    <row r="345" spans="11:12">
      <c r="K345" s="76"/>
      <c r="L345" s="76"/>
    </row>
    <row r="346" spans="11:12">
      <c r="K346" s="76"/>
      <c r="L346" s="76"/>
    </row>
    <row r="347" spans="11:12">
      <c r="K347" s="76"/>
      <c r="L347" s="76"/>
    </row>
    <row r="348" spans="11:12">
      <c r="K348" s="76"/>
      <c r="L348" s="76"/>
    </row>
    <row r="349" spans="11:12">
      <c r="K349" s="76"/>
      <c r="L349" s="76"/>
    </row>
    <row r="350" spans="11:12">
      <c r="K350" s="76"/>
      <c r="L350" s="76"/>
    </row>
    <row r="351" spans="11:12">
      <c r="K351" s="76"/>
      <c r="L351" s="76"/>
    </row>
    <row r="352" spans="11:12">
      <c r="K352" s="76"/>
      <c r="L352" s="76"/>
    </row>
    <row r="353" spans="11:12">
      <c r="K353" s="76"/>
      <c r="L353" s="76"/>
    </row>
    <row r="354" spans="11:12">
      <c r="K354" s="76"/>
      <c r="L354" s="76"/>
    </row>
    <row r="355" spans="11:12">
      <c r="K355" s="76"/>
      <c r="L355" s="76"/>
    </row>
    <row r="356" spans="11:12">
      <c r="K356" s="76"/>
      <c r="L356" s="76"/>
    </row>
    <row r="357" spans="11:12">
      <c r="K357" s="76"/>
      <c r="L357" s="76"/>
    </row>
    <row r="358" spans="11:12">
      <c r="K358" s="76"/>
      <c r="L358" s="76"/>
    </row>
    <row r="359" spans="11:12">
      <c r="K359" s="76"/>
      <c r="L359" s="76"/>
    </row>
    <row r="360" spans="11:12">
      <c r="K360" s="76"/>
      <c r="L360" s="76"/>
    </row>
    <row r="361" spans="11:12">
      <c r="K361" s="76"/>
      <c r="L361" s="76"/>
    </row>
    <row r="362" spans="11:12">
      <c r="K362" s="76"/>
      <c r="L362" s="76"/>
    </row>
    <row r="363" spans="11:12">
      <c r="K363" s="76"/>
      <c r="L363" s="76"/>
    </row>
    <row r="364" spans="11:12">
      <c r="K364" s="76"/>
      <c r="L364" s="76"/>
    </row>
    <row r="365" spans="11:12">
      <c r="K365" s="76"/>
      <c r="L365" s="76"/>
    </row>
    <row r="366" spans="11:12">
      <c r="K366" s="76"/>
      <c r="L366" s="76"/>
    </row>
    <row r="367" spans="11:12">
      <c r="K367" s="76"/>
      <c r="L367" s="76"/>
    </row>
    <row r="368" spans="11:12">
      <c r="K368" s="76"/>
      <c r="L368" s="76"/>
    </row>
    <row r="369" spans="11:12">
      <c r="K369" s="76"/>
      <c r="L369" s="76"/>
    </row>
    <row r="370" spans="11:12">
      <c r="K370" s="76"/>
      <c r="L370" s="76"/>
    </row>
    <row r="371" spans="11:12">
      <c r="K371" s="76"/>
      <c r="L371" s="76"/>
    </row>
    <row r="372" spans="11:12">
      <c r="K372" s="76"/>
      <c r="L372" s="76"/>
    </row>
    <row r="373" spans="11:12">
      <c r="K373" s="76"/>
      <c r="L373" s="76"/>
    </row>
    <row r="374" spans="11:12">
      <c r="K374" s="76"/>
      <c r="L374" s="76"/>
    </row>
    <row r="375" spans="11:12">
      <c r="K375" s="76"/>
      <c r="L375" s="76"/>
    </row>
    <row r="376" spans="11:12">
      <c r="K376" s="76"/>
      <c r="L376" s="76"/>
    </row>
    <row r="377" spans="11:12">
      <c r="K377" s="76"/>
      <c r="L377" s="76"/>
    </row>
    <row r="378" spans="11:12">
      <c r="K378" s="76"/>
      <c r="L378" s="76"/>
    </row>
    <row r="379" spans="11:12">
      <c r="K379" s="76"/>
      <c r="L379" s="76"/>
    </row>
    <row r="380" spans="11:12">
      <c r="K380" s="76"/>
      <c r="L380" s="76"/>
    </row>
    <row r="381" spans="11:12">
      <c r="K381" s="76"/>
      <c r="L381" s="76"/>
    </row>
    <row r="382" spans="11:12">
      <c r="K382" s="76"/>
      <c r="L382" s="76"/>
    </row>
    <row r="383" spans="11:12">
      <c r="K383" s="76"/>
      <c r="L383" s="76"/>
    </row>
    <row r="384" spans="11:12">
      <c r="K384" s="76"/>
      <c r="L384" s="76"/>
    </row>
    <row r="385" spans="11:12">
      <c r="K385" s="76"/>
      <c r="L385" s="76"/>
    </row>
    <row r="386" spans="11:12">
      <c r="K386" s="76"/>
      <c r="L386" s="76"/>
    </row>
    <row r="387" spans="11:12">
      <c r="K387" s="76"/>
      <c r="L387" s="76"/>
    </row>
    <row r="388" spans="11:12">
      <c r="K388" s="76"/>
      <c r="L388" s="76"/>
    </row>
    <row r="389" spans="11:12">
      <c r="K389" s="76"/>
      <c r="L389" s="76"/>
    </row>
    <row r="390" spans="11:12">
      <c r="K390" s="76"/>
      <c r="L390" s="76"/>
    </row>
    <row r="391" spans="11:12">
      <c r="K391" s="76"/>
      <c r="L391" s="76"/>
    </row>
    <row r="392" spans="11:12">
      <c r="K392" s="76"/>
      <c r="L392" s="76"/>
    </row>
    <row r="393" spans="11:12">
      <c r="K393" s="76"/>
      <c r="L393" s="76"/>
    </row>
    <row r="394" spans="11:12">
      <c r="K394" s="76"/>
      <c r="L394" s="76"/>
    </row>
    <row r="395" spans="11:12">
      <c r="K395" s="76"/>
      <c r="L395" s="76"/>
    </row>
    <row r="396" spans="11:12">
      <c r="K396" s="76"/>
      <c r="L396" s="76"/>
    </row>
    <row r="397" spans="11:12">
      <c r="K397" s="76"/>
      <c r="L397" s="76"/>
    </row>
    <row r="398" spans="11:12">
      <c r="K398" s="76"/>
      <c r="L398" s="76"/>
    </row>
    <row r="399" spans="11:12">
      <c r="K399" s="76"/>
      <c r="L399" s="76"/>
    </row>
    <row r="400" spans="11:12">
      <c r="K400" s="76"/>
      <c r="L400" s="76"/>
    </row>
    <row r="401" spans="11:12">
      <c r="K401" s="76"/>
      <c r="L401" s="76"/>
    </row>
    <row r="402" spans="11:12">
      <c r="K402" s="76"/>
      <c r="L402" s="76"/>
    </row>
    <row r="403" spans="11:12">
      <c r="K403" s="76"/>
      <c r="L403" s="76"/>
    </row>
    <row r="404" spans="11:12">
      <c r="K404" s="76"/>
      <c r="L404" s="76"/>
    </row>
    <row r="405" spans="11:12">
      <c r="K405" s="76"/>
      <c r="L405" s="76"/>
    </row>
    <row r="406" spans="11:12">
      <c r="K406" s="76"/>
      <c r="L406" s="76"/>
    </row>
    <row r="407" spans="11:12">
      <c r="K407" s="76"/>
      <c r="L407" s="76"/>
    </row>
    <row r="408" spans="11:12">
      <c r="K408" s="76"/>
      <c r="L408" s="76"/>
    </row>
    <row r="409" spans="11:12">
      <c r="K409" s="76"/>
      <c r="L409" s="76"/>
    </row>
    <row r="410" spans="11:12">
      <c r="K410" s="76"/>
      <c r="L410" s="76"/>
    </row>
    <row r="411" spans="11:12">
      <c r="K411" s="76"/>
      <c r="L411" s="76"/>
    </row>
    <row r="412" spans="11:12">
      <c r="K412" s="76"/>
      <c r="L412" s="76"/>
    </row>
    <row r="413" spans="11:12">
      <c r="K413" s="76"/>
      <c r="L413" s="76"/>
    </row>
    <row r="414" spans="11:12">
      <c r="K414" s="76"/>
      <c r="L414" s="76"/>
    </row>
    <row r="415" spans="11:12">
      <c r="K415" s="76"/>
      <c r="L415" s="76"/>
    </row>
    <row r="416" spans="11:12">
      <c r="K416" s="76"/>
      <c r="L416" s="76"/>
    </row>
    <row r="417" spans="11:12">
      <c r="K417" s="76"/>
      <c r="L417" s="76"/>
    </row>
    <row r="418" spans="11:12">
      <c r="K418" s="76"/>
      <c r="L418" s="76"/>
    </row>
    <row r="419" spans="11:12">
      <c r="K419" s="76"/>
      <c r="L419" s="76"/>
    </row>
    <row r="420" spans="11:12">
      <c r="K420" s="76"/>
      <c r="L420" s="76"/>
    </row>
    <row r="421" spans="11:12">
      <c r="K421" s="76"/>
      <c r="L421" s="76"/>
    </row>
    <row r="422" spans="11:12">
      <c r="K422" s="76"/>
      <c r="L422" s="76"/>
    </row>
    <row r="423" spans="11:12">
      <c r="K423" s="76"/>
      <c r="L423" s="76"/>
    </row>
    <row r="424" spans="11:12">
      <c r="K424" s="76"/>
      <c r="L424" s="76"/>
    </row>
    <row r="425" spans="11:12">
      <c r="K425" s="76"/>
      <c r="L425" s="76"/>
    </row>
    <row r="426" spans="11:12">
      <c r="K426" s="76"/>
      <c r="L426" s="76"/>
    </row>
    <row r="427" spans="11:12">
      <c r="K427" s="76"/>
      <c r="L427" s="76"/>
    </row>
    <row r="428" spans="11:12">
      <c r="K428" s="76"/>
      <c r="L428" s="76"/>
    </row>
    <row r="429" spans="11:12">
      <c r="K429" s="76"/>
      <c r="L429" s="76"/>
    </row>
    <row r="430" spans="11:12">
      <c r="K430" s="76"/>
      <c r="L430" s="76"/>
    </row>
    <row r="431" spans="11:12">
      <c r="K431" s="76"/>
      <c r="L431" s="76"/>
    </row>
    <row r="432" spans="11:12">
      <c r="K432" s="76"/>
      <c r="L432" s="76"/>
    </row>
    <row r="433" spans="11:12">
      <c r="K433" s="76"/>
      <c r="L433" s="76"/>
    </row>
    <row r="434" spans="11:12">
      <c r="K434" s="76"/>
      <c r="L434" s="76"/>
    </row>
    <row r="435" spans="11:12">
      <c r="K435" s="76"/>
      <c r="L435" s="76"/>
    </row>
    <row r="436" spans="11:12">
      <c r="K436" s="76"/>
      <c r="L436" s="76"/>
    </row>
    <row r="437" spans="11:12">
      <c r="K437" s="76"/>
      <c r="L437" s="76"/>
    </row>
    <row r="438" spans="11:12">
      <c r="K438" s="76"/>
      <c r="L438" s="76"/>
    </row>
    <row r="439" spans="11:12">
      <c r="K439" s="76"/>
      <c r="L439" s="76"/>
    </row>
    <row r="440" spans="11:12">
      <c r="K440" s="76"/>
      <c r="L440" s="76"/>
    </row>
    <row r="441" spans="11:12">
      <c r="K441" s="76"/>
      <c r="L441" s="76"/>
    </row>
    <row r="442" spans="11:12">
      <c r="K442" s="76"/>
      <c r="L442" s="76"/>
    </row>
    <row r="443" spans="11:12">
      <c r="K443" s="76"/>
      <c r="L443" s="76"/>
    </row>
    <row r="444" spans="11:12">
      <c r="K444" s="76"/>
      <c r="L444" s="76"/>
    </row>
    <row r="445" spans="11:12">
      <c r="K445" s="76"/>
      <c r="L445" s="76"/>
    </row>
    <row r="446" spans="11:12">
      <c r="K446" s="76"/>
      <c r="L446" s="76"/>
    </row>
    <row r="447" spans="11:12">
      <c r="K447" s="76"/>
      <c r="L447" s="76"/>
    </row>
    <row r="448" spans="11:12">
      <c r="K448" s="76"/>
      <c r="L448" s="76"/>
    </row>
    <row r="449" spans="11:12">
      <c r="K449" s="76"/>
      <c r="L449" s="76"/>
    </row>
    <row r="450" spans="11:12">
      <c r="K450" s="76"/>
      <c r="L450" s="76"/>
    </row>
    <row r="451" spans="11:12">
      <c r="K451" s="76"/>
      <c r="L451" s="76"/>
    </row>
    <row r="452" spans="11:12">
      <c r="K452" s="76"/>
      <c r="L452" s="76"/>
    </row>
    <row r="453" spans="11:12">
      <c r="K453" s="76"/>
      <c r="L453" s="76"/>
    </row>
    <row r="454" spans="11:12">
      <c r="K454" s="76"/>
      <c r="L454" s="76"/>
    </row>
    <row r="455" spans="11:12">
      <c r="K455" s="76"/>
      <c r="L455" s="76"/>
    </row>
    <row r="456" spans="11:12">
      <c r="K456" s="76"/>
      <c r="L456" s="76"/>
    </row>
    <row r="457" spans="11:12">
      <c r="K457" s="76"/>
      <c r="L457" s="76"/>
    </row>
    <row r="458" spans="11:12">
      <c r="K458" s="76"/>
      <c r="L458" s="76"/>
    </row>
    <row r="459" spans="11:12">
      <c r="K459" s="76"/>
      <c r="L459" s="76"/>
    </row>
    <row r="460" spans="11:12">
      <c r="K460" s="76"/>
      <c r="L460" s="76"/>
    </row>
    <row r="461" spans="11:12">
      <c r="K461" s="76"/>
      <c r="L461" s="76"/>
    </row>
    <row r="462" spans="11:12">
      <c r="K462" s="76"/>
      <c r="L462" s="76"/>
    </row>
    <row r="463" spans="11:12">
      <c r="K463" s="76"/>
      <c r="L463" s="76"/>
    </row>
    <row r="464" spans="11:12">
      <c r="K464" s="76"/>
      <c r="L464" s="76"/>
    </row>
    <row r="465" spans="11:12">
      <c r="K465" s="76"/>
      <c r="L465" s="76"/>
    </row>
    <row r="466" spans="11:12">
      <c r="K466" s="76"/>
      <c r="L466" s="76"/>
    </row>
    <row r="467" spans="11:12">
      <c r="K467" s="76"/>
      <c r="L467" s="76"/>
    </row>
    <row r="468" spans="11:12">
      <c r="K468" s="76"/>
      <c r="L468" s="76"/>
    </row>
    <row r="469" spans="11:12">
      <c r="K469" s="76"/>
      <c r="L469" s="76"/>
    </row>
    <row r="470" spans="11:12">
      <c r="K470" s="76"/>
      <c r="L470" s="76"/>
    </row>
    <row r="471" spans="11:12">
      <c r="K471" s="76"/>
      <c r="L471" s="76"/>
    </row>
    <row r="472" spans="11:12">
      <c r="K472" s="76"/>
      <c r="L472" s="76"/>
    </row>
    <row r="473" spans="11:12">
      <c r="K473" s="76"/>
      <c r="L473" s="76"/>
    </row>
    <row r="474" spans="11:12">
      <c r="K474" s="76"/>
      <c r="L474" s="76"/>
    </row>
    <row r="475" spans="11:12">
      <c r="K475" s="76"/>
      <c r="L475" s="76"/>
    </row>
    <row r="476" spans="11:12">
      <c r="K476" s="76"/>
      <c r="L476" s="76"/>
    </row>
    <row r="477" spans="11:12">
      <c r="K477" s="76"/>
      <c r="L477" s="76"/>
    </row>
    <row r="478" spans="11:12">
      <c r="K478" s="76"/>
      <c r="L478" s="76"/>
    </row>
    <row r="479" spans="11:12">
      <c r="K479" s="76"/>
      <c r="L479" s="76"/>
    </row>
    <row r="480" spans="11:12">
      <c r="K480" s="76"/>
      <c r="L480" s="76"/>
    </row>
    <row r="481" spans="11:12">
      <c r="K481" s="76"/>
      <c r="L481" s="76"/>
    </row>
    <row r="482" spans="11:12">
      <c r="K482" s="76"/>
      <c r="L482" s="76"/>
    </row>
    <row r="483" spans="11:12">
      <c r="K483" s="76"/>
      <c r="L483" s="76"/>
    </row>
    <row r="484" spans="11:12">
      <c r="K484" s="76"/>
      <c r="L484" s="76"/>
    </row>
    <row r="485" spans="11:12">
      <c r="K485" s="76"/>
      <c r="L485" s="76"/>
    </row>
    <row r="486" spans="11:12">
      <c r="K486" s="76"/>
      <c r="L486" s="76"/>
    </row>
    <row r="487" spans="11:12">
      <c r="K487" s="76"/>
      <c r="L487" s="76"/>
    </row>
    <row r="488" spans="11:12">
      <c r="K488" s="76"/>
      <c r="L488" s="76"/>
    </row>
    <row r="489" spans="11:12">
      <c r="K489" s="76"/>
      <c r="L489" s="76"/>
    </row>
    <row r="490" spans="11:12">
      <c r="K490" s="76"/>
      <c r="L490" s="76"/>
    </row>
    <row r="491" spans="11:12">
      <c r="K491" s="76"/>
      <c r="L491" s="76"/>
    </row>
    <row r="492" spans="11:12">
      <c r="K492" s="76"/>
      <c r="L492" s="76"/>
    </row>
    <row r="493" spans="11:12">
      <c r="K493" s="76"/>
      <c r="L493" s="76"/>
    </row>
    <row r="494" spans="11:12">
      <c r="K494" s="76"/>
      <c r="L494" s="76"/>
    </row>
    <row r="495" spans="11:12">
      <c r="K495" s="76"/>
      <c r="L495" s="76"/>
    </row>
    <row r="496" spans="11:12">
      <c r="K496" s="76"/>
      <c r="L496" s="76"/>
    </row>
    <row r="497" spans="11:12">
      <c r="K497" s="76"/>
      <c r="L497" s="76"/>
    </row>
    <row r="498" spans="11:12">
      <c r="K498" s="76"/>
      <c r="L498" s="76"/>
    </row>
    <row r="499" spans="11:12">
      <c r="K499" s="76"/>
      <c r="L499" s="76"/>
    </row>
    <row r="500" spans="11:12">
      <c r="K500" s="76"/>
      <c r="L500" s="76"/>
    </row>
    <row r="501" spans="11:12">
      <c r="K501" s="76"/>
      <c r="L501" s="76"/>
    </row>
    <row r="502" spans="11:12">
      <c r="K502" s="76"/>
      <c r="L502" s="76"/>
    </row>
    <row r="503" spans="11:12">
      <c r="K503" s="76"/>
      <c r="L503" s="76"/>
    </row>
    <row r="504" spans="11:12">
      <c r="K504" s="76"/>
      <c r="L504" s="76"/>
    </row>
    <row r="505" spans="11:12">
      <c r="K505" s="76"/>
      <c r="L505" s="76"/>
    </row>
    <row r="506" spans="11:12">
      <c r="K506" s="76"/>
      <c r="L506" s="76"/>
    </row>
    <row r="507" spans="11:12">
      <c r="K507" s="76"/>
      <c r="L507" s="76"/>
    </row>
    <row r="508" spans="11:12">
      <c r="K508" s="76"/>
      <c r="L508" s="76"/>
    </row>
    <row r="509" spans="11:12">
      <c r="K509" s="76"/>
      <c r="L509" s="76"/>
    </row>
    <row r="510" spans="11:12">
      <c r="K510" s="76"/>
      <c r="L510" s="76"/>
    </row>
    <row r="511" spans="11:12">
      <c r="K511" s="76"/>
      <c r="L511" s="76"/>
    </row>
    <row r="512" spans="11:12">
      <c r="K512" s="76"/>
      <c r="L512" s="76"/>
    </row>
    <row r="513" spans="11:12">
      <c r="K513" s="76"/>
      <c r="L513" s="76"/>
    </row>
    <row r="514" spans="11:12">
      <c r="K514" s="76"/>
      <c r="L514" s="76"/>
    </row>
    <row r="515" spans="11:12">
      <c r="K515" s="76"/>
      <c r="L515" s="76"/>
    </row>
    <row r="516" spans="11:12">
      <c r="K516" s="76"/>
      <c r="L516" s="76"/>
    </row>
    <row r="517" spans="11:12">
      <c r="K517" s="76"/>
      <c r="L517" s="76"/>
    </row>
    <row r="518" spans="11:12">
      <c r="K518" s="76"/>
      <c r="L518" s="76"/>
    </row>
    <row r="519" spans="11:12">
      <c r="K519" s="76"/>
      <c r="L519" s="76"/>
    </row>
    <row r="520" spans="11:12">
      <c r="K520" s="76"/>
      <c r="L520" s="76"/>
    </row>
    <row r="521" spans="11:12">
      <c r="K521" s="76"/>
      <c r="L521" s="76"/>
    </row>
    <row r="522" spans="11:12">
      <c r="K522" s="76"/>
      <c r="L522" s="76"/>
    </row>
    <row r="523" spans="11:12">
      <c r="K523" s="76"/>
      <c r="L523" s="76"/>
    </row>
    <row r="524" spans="11:12">
      <c r="K524" s="76"/>
      <c r="L524" s="76"/>
    </row>
    <row r="525" spans="11:12">
      <c r="K525" s="76"/>
      <c r="L525" s="76"/>
    </row>
    <row r="526" spans="11:12">
      <c r="K526" s="76"/>
      <c r="L526" s="76"/>
    </row>
    <row r="527" spans="11:12">
      <c r="K527" s="76"/>
      <c r="L527" s="76"/>
    </row>
    <row r="528" spans="11:12">
      <c r="K528" s="76"/>
      <c r="L528" s="76"/>
    </row>
    <row r="529" spans="11:12">
      <c r="K529" s="76"/>
      <c r="L529" s="76"/>
    </row>
    <row r="530" spans="11:12">
      <c r="K530" s="76"/>
      <c r="L530" s="76"/>
    </row>
    <row r="531" spans="11:12">
      <c r="K531" s="76"/>
      <c r="L531" s="76"/>
    </row>
    <row r="532" spans="11:12">
      <c r="K532" s="76"/>
      <c r="L532" s="76"/>
    </row>
    <row r="533" spans="11:12">
      <c r="K533" s="76"/>
      <c r="L533" s="76"/>
    </row>
    <row r="534" spans="11:12">
      <c r="K534" s="76"/>
      <c r="L534" s="76"/>
    </row>
    <row r="535" spans="11:12">
      <c r="K535" s="76"/>
      <c r="L535" s="76"/>
    </row>
    <row r="536" spans="11:12">
      <c r="K536" s="76"/>
      <c r="L536" s="76"/>
    </row>
    <row r="537" spans="11:12">
      <c r="K537" s="76"/>
      <c r="L537" s="76"/>
    </row>
    <row r="538" spans="11:12">
      <c r="K538" s="76"/>
      <c r="L538" s="76"/>
    </row>
    <row r="539" spans="11:12">
      <c r="K539" s="76"/>
      <c r="L539" s="76"/>
    </row>
    <row r="540" spans="11:12">
      <c r="K540" s="76"/>
      <c r="L540" s="76"/>
    </row>
    <row r="541" spans="11:12">
      <c r="K541" s="76"/>
      <c r="L541" s="76"/>
    </row>
    <row r="542" spans="11:12">
      <c r="K542" s="76"/>
      <c r="L542" s="76"/>
    </row>
    <row r="543" spans="11:12">
      <c r="K543" s="76"/>
      <c r="L543" s="76"/>
    </row>
    <row r="544" spans="11:12">
      <c r="K544" s="76"/>
      <c r="L544" s="76"/>
    </row>
    <row r="545" spans="11:12">
      <c r="K545" s="76"/>
      <c r="L545" s="76"/>
    </row>
    <row r="546" spans="11:12">
      <c r="K546" s="76"/>
      <c r="L546" s="76"/>
    </row>
    <row r="547" spans="11:12">
      <c r="K547" s="76"/>
      <c r="L547" s="76"/>
    </row>
    <row r="548" spans="11:12">
      <c r="K548" s="76"/>
      <c r="L548" s="76"/>
    </row>
    <row r="549" spans="11:12">
      <c r="K549" s="76"/>
      <c r="L549" s="76"/>
    </row>
    <row r="550" spans="11:12">
      <c r="K550" s="76"/>
      <c r="L550" s="76"/>
    </row>
    <row r="551" spans="11:12">
      <c r="K551" s="76"/>
      <c r="L551" s="76"/>
    </row>
    <row r="552" spans="11:12">
      <c r="K552" s="76"/>
      <c r="L552" s="76"/>
    </row>
    <row r="553" spans="11:12">
      <c r="K553" s="76"/>
      <c r="L553" s="76"/>
    </row>
    <row r="554" spans="11:12">
      <c r="K554" s="76"/>
      <c r="L554" s="76"/>
    </row>
    <row r="555" spans="11:12">
      <c r="K555" s="76"/>
      <c r="L555" s="76"/>
    </row>
    <row r="556" spans="11:12">
      <c r="K556" s="76"/>
      <c r="L556" s="76"/>
    </row>
    <row r="557" spans="11:12">
      <c r="K557" s="76"/>
      <c r="L557" s="76"/>
    </row>
    <row r="558" spans="11:12">
      <c r="K558" s="76"/>
      <c r="L558" s="76"/>
    </row>
    <row r="559" spans="11:12">
      <c r="K559" s="76"/>
      <c r="L559" s="76"/>
    </row>
    <row r="560" spans="11:12">
      <c r="K560" s="76"/>
      <c r="L560" s="76"/>
    </row>
    <row r="561" spans="11:12">
      <c r="K561" s="76"/>
      <c r="L561" s="76"/>
    </row>
    <row r="562" spans="11:12">
      <c r="K562" s="76"/>
      <c r="L562" s="76"/>
    </row>
    <row r="563" spans="11:12">
      <c r="K563" s="76"/>
      <c r="L563" s="76"/>
    </row>
    <row r="564" spans="11:12">
      <c r="K564" s="76"/>
      <c r="L564" s="76"/>
    </row>
    <row r="565" spans="11:12">
      <c r="K565" s="76"/>
      <c r="L565" s="76"/>
    </row>
    <row r="566" spans="11:12">
      <c r="K566" s="76"/>
      <c r="L566" s="76"/>
    </row>
    <row r="567" spans="11:12">
      <c r="K567" s="76"/>
      <c r="L567" s="76"/>
    </row>
    <row r="568" spans="11:12">
      <c r="K568" s="76"/>
      <c r="L568" s="76"/>
    </row>
    <row r="569" spans="11:12">
      <c r="K569" s="76"/>
      <c r="L569" s="76"/>
    </row>
    <row r="570" spans="11:12">
      <c r="K570" s="76"/>
      <c r="L570" s="76"/>
    </row>
    <row r="571" spans="11:12">
      <c r="K571" s="76"/>
      <c r="L571" s="76"/>
    </row>
    <row r="572" spans="11:12">
      <c r="K572" s="76"/>
      <c r="L572" s="76"/>
    </row>
    <row r="573" spans="11:12">
      <c r="K573" s="76"/>
      <c r="L573" s="76"/>
    </row>
    <row r="574" spans="11:12">
      <c r="K574" s="76"/>
      <c r="L574" s="76"/>
    </row>
    <row r="575" spans="11:12">
      <c r="K575" s="76"/>
      <c r="L575" s="76"/>
    </row>
    <row r="576" spans="11:12">
      <c r="K576" s="76"/>
      <c r="L576" s="76"/>
    </row>
    <row r="577" spans="11:12">
      <c r="K577" s="76"/>
      <c r="L577" s="76"/>
    </row>
    <row r="578" spans="11:12">
      <c r="K578" s="76"/>
      <c r="L578" s="76"/>
    </row>
    <row r="579" spans="11:12">
      <c r="K579" s="76"/>
      <c r="L579" s="76"/>
    </row>
    <row r="580" spans="11:12">
      <c r="K580" s="76"/>
      <c r="L580" s="76"/>
    </row>
    <row r="581" spans="11:12">
      <c r="K581" s="76"/>
      <c r="L581" s="76"/>
    </row>
    <row r="582" spans="11:12">
      <c r="K582" s="76"/>
      <c r="L582" s="76"/>
    </row>
    <row r="583" spans="11:12">
      <c r="K583" s="76"/>
      <c r="L583" s="76"/>
    </row>
    <row r="584" spans="11:12">
      <c r="K584" s="76"/>
      <c r="L584" s="76"/>
    </row>
    <row r="585" spans="11:12">
      <c r="K585" s="76"/>
      <c r="L585" s="76"/>
    </row>
    <row r="586" spans="11:12">
      <c r="K586" s="76"/>
      <c r="L586" s="76"/>
    </row>
    <row r="587" spans="11:12">
      <c r="K587" s="76"/>
      <c r="L587" s="76"/>
    </row>
    <row r="588" spans="11:12">
      <c r="K588" s="76"/>
      <c r="L588" s="76"/>
    </row>
    <row r="589" spans="11:12">
      <c r="K589" s="76"/>
      <c r="L589" s="76"/>
    </row>
    <row r="590" spans="11:12">
      <c r="K590" s="76"/>
      <c r="L590" s="76"/>
    </row>
    <row r="591" spans="11:12">
      <c r="K591" s="76"/>
      <c r="L591" s="76"/>
    </row>
    <row r="592" spans="11:12">
      <c r="K592" s="76"/>
      <c r="L592" s="76"/>
    </row>
    <row r="593" spans="11:12">
      <c r="K593" s="76"/>
      <c r="L593" s="76"/>
    </row>
    <row r="594" spans="11:12">
      <c r="K594" s="76"/>
      <c r="L594" s="76"/>
    </row>
    <row r="595" spans="11:12">
      <c r="K595" s="76"/>
      <c r="L595" s="76"/>
    </row>
    <row r="596" spans="11:12">
      <c r="K596" s="76"/>
      <c r="L596" s="76"/>
    </row>
    <row r="597" spans="11:12">
      <c r="K597" s="76"/>
      <c r="L597" s="76"/>
    </row>
    <row r="598" spans="11:12">
      <c r="K598" s="76"/>
      <c r="L598" s="76"/>
    </row>
    <row r="599" spans="11:12">
      <c r="K599" s="76"/>
      <c r="L599" s="76"/>
    </row>
    <row r="600" spans="11:12">
      <c r="K600" s="76"/>
      <c r="L600" s="76"/>
    </row>
    <row r="601" spans="11:12">
      <c r="K601" s="76"/>
      <c r="L601" s="76"/>
    </row>
    <row r="602" spans="11:12">
      <c r="K602" s="76"/>
      <c r="L602" s="76"/>
    </row>
    <row r="603" spans="11:12">
      <c r="K603" s="76"/>
      <c r="L603" s="76"/>
    </row>
    <row r="604" spans="11:12">
      <c r="K604" s="76"/>
      <c r="L604" s="76"/>
    </row>
    <row r="605" spans="11:12">
      <c r="K605" s="76"/>
      <c r="L605" s="76"/>
    </row>
    <row r="606" spans="11:12">
      <c r="K606" s="76"/>
      <c r="L606" s="76"/>
    </row>
    <row r="607" spans="11:12">
      <c r="K607" s="76"/>
      <c r="L607" s="76"/>
    </row>
    <row r="608" spans="11:12">
      <c r="K608" s="76"/>
      <c r="L608" s="76"/>
    </row>
    <row r="609" spans="11:12">
      <c r="K609" s="76"/>
      <c r="L609" s="76"/>
    </row>
    <row r="610" spans="11:12">
      <c r="K610" s="76"/>
      <c r="L610" s="76"/>
    </row>
    <row r="611" spans="11:12">
      <c r="K611" s="76"/>
      <c r="L611" s="76"/>
    </row>
    <row r="612" spans="11:12">
      <c r="K612" s="76"/>
      <c r="L612" s="76"/>
    </row>
    <row r="613" spans="11:12">
      <c r="K613" s="76"/>
      <c r="L613" s="76"/>
    </row>
    <row r="614" spans="11:12">
      <c r="K614" s="76"/>
      <c r="L614" s="76"/>
    </row>
    <row r="615" spans="11:12">
      <c r="K615" s="76"/>
      <c r="L615" s="76"/>
    </row>
    <row r="616" spans="11:12">
      <c r="K616" s="76"/>
      <c r="L616" s="76"/>
    </row>
    <row r="617" spans="11:12">
      <c r="K617" s="76"/>
      <c r="L617" s="76"/>
    </row>
    <row r="618" spans="11:12">
      <c r="K618" s="76"/>
      <c r="L618" s="76"/>
    </row>
    <row r="619" spans="11:12">
      <c r="K619" s="76"/>
      <c r="L619" s="76"/>
    </row>
    <row r="620" spans="11:12">
      <c r="K620" s="76"/>
      <c r="L620" s="76"/>
    </row>
    <row r="621" spans="11:12">
      <c r="K621" s="76"/>
      <c r="L621" s="76"/>
    </row>
    <row r="622" spans="11:12">
      <c r="K622" s="76"/>
      <c r="L622" s="76"/>
    </row>
    <row r="623" spans="11:12">
      <c r="K623" s="76"/>
      <c r="L623" s="76"/>
    </row>
    <row r="624" spans="11:12">
      <c r="K624" s="76"/>
      <c r="L624" s="76"/>
    </row>
    <row r="625" spans="11:12">
      <c r="K625" s="76"/>
      <c r="L625" s="76"/>
    </row>
    <row r="626" spans="11:12">
      <c r="K626" s="76"/>
      <c r="L626" s="76"/>
    </row>
    <row r="627" spans="11:12">
      <c r="K627" s="76"/>
      <c r="L627" s="76"/>
    </row>
    <row r="628" spans="11:12">
      <c r="K628" s="76"/>
      <c r="L628" s="76"/>
    </row>
    <row r="629" spans="11:12">
      <c r="K629" s="76"/>
      <c r="L629" s="76"/>
    </row>
    <row r="630" spans="11:12">
      <c r="K630" s="76"/>
      <c r="L630" s="76"/>
    </row>
    <row r="631" spans="11:12">
      <c r="K631" s="76"/>
      <c r="L631" s="76"/>
    </row>
    <row r="632" spans="11:12">
      <c r="K632" s="76"/>
      <c r="L632" s="76"/>
    </row>
    <row r="633" spans="11:12">
      <c r="K633" s="76"/>
      <c r="L633" s="76"/>
    </row>
    <row r="634" spans="11:12">
      <c r="K634" s="76"/>
      <c r="L634" s="76"/>
    </row>
    <row r="635" spans="11:12">
      <c r="K635" s="76"/>
      <c r="L635" s="76"/>
    </row>
    <row r="636" spans="11:12">
      <c r="K636" s="76"/>
      <c r="L636" s="76"/>
    </row>
    <row r="637" spans="11:12">
      <c r="K637" s="76"/>
      <c r="L637" s="76"/>
    </row>
    <row r="638" spans="11:12">
      <c r="K638" s="76"/>
      <c r="L638" s="76"/>
    </row>
    <row r="639" spans="11:12">
      <c r="K639" s="76"/>
      <c r="L639" s="76"/>
    </row>
    <row r="640" spans="11:12">
      <c r="K640" s="76"/>
      <c r="L640" s="76"/>
    </row>
  </sheetData>
  <mergeCells count="1">
    <mergeCell ref="D4:E4"/>
  </mergeCells>
  <pageMargins left="0.7" right="0.7" top="0.75" bottom="0.75" header="0.3" footer="0.3"/>
  <pageSetup orientation="portrait" horizontalDpi="300" verticalDpi="300" r:id="rId1"/>
  <ignoredErrors>
    <ignoredError sqref="A12:A13 A8:A11 A14:A16 A17:A19 A20:A23 A24:A2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rgb="FF92D050"/>
  </sheetPr>
  <dimension ref="A1:Q117"/>
  <sheetViews>
    <sheetView workbookViewId="0">
      <selection activeCell="B28" sqref="B28"/>
    </sheetView>
  </sheetViews>
  <sheetFormatPr defaultRowHeight="15.75"/>
  <cols>
    <col min="1" max="1" width="10.140625" style="331" customWidth="1"/>
    <col min="2" max="2" width="59.140625" style="265" customWidth="1"/>
    <col min="3" max="4" width="8.85546875" style="265" bestFit="1" customWidth="1"/>
    <col min="5" max="5" width="10.7109375" style="265" customWidth="1"/>
    <col min="6" max="7" width="9.5703125" style="265" customWidth="1"/>
    <col min="8" max="12" width="9.28515625" style="265" customWidth="1"/>
    <col min="13" max="13" width="17.42578125" style="265" customWidth="1"/>
    <col min="14" max="14" width="16.5703125" style="265" customWidth="1"/>
    <col min="15" max="15" width="17" style="265" bestFit="1" customWidth="1"/>
    <col min="16" max="16384" width="9.140625" style="265"/>
  </cols>
  <sheetData>
    <row r="1" spans="1:15" s="124" customFormat="1">
      <c r="A1" s="301" t="s">
        <v>79</v>
      </c>
      <c r="B1" s="266"/>
    </row>
    <row r="2" spans="1:15" s="124" customFormat="1">
      <c r="A2" s="26"/>
    </row>
    <row r="3" spans="1:15" s="124" customFormat="1">
      <c r="A3" s="262" t="s">
        <v>192</v>
      </c>
      <c r="E3" s="406" t="s">
        <v>95</v>
      </c>
      <c r="F3" s="406"/>
    </row>
    <row r="4" spans="1:15" s="124" customFormat="1">
      <c r="A4" s="266" t="s">
        <v>81</v>
      </c>
      <c r="B4" s="333"/>
      <c r="C4" s="36" t="s">
        <v>41</v>
      </c>
      <c r="D4" s="36" t="s">
        <v>42</v>
      </c>
      <c r="E4" s="36" t="s">
        <v>43</v>
      </c>
      <c r="F4" s="36" t="s">
        <v>44</v>
      </c>
      <c r="G4" s="36" t="s">
        <v>47</v>
      </c>
      <c r="H4" s="36" t="s">
        <v>53</v>
      </c>
      <c r="I4" s="36" t="s">
        <v>122</v>
      </c>
      <c r="J4" s="36" t="s">
        <v>128</v>
      </c>
      <c r="K4" s="33" t="s">
        <v>145</v>
      </c>
      <c r="L4" s="33" t="s">
        <v>176</v>
      </c>
      <c r="M4" s="35" t="s">
        <v>179</v>
      </c>
      <c r="N4" s="36" t="s">
        <v>183</v>
      </c>
      <c r="O4" s="36" t="s">
        <v>184</v>
      </c>
    </row>
    <row r="5" spans="1:15" s="124" customFormat="1">
      <c r="A5" s="266" t="s">
        <v>96</v>
      </c>
      <c r="B5" s="266" t="s">
        <v>97</v>
      </c>
      <c r="C5" s="334">
        <v>520.83801506306907</v>
      </c>
      <c r="D5" s="334">
        <v>478.37934204721682</v>
      </c>
      <c r="E5" s="334">
        <v>476.95540502548869</v>
      </c>
      <c r="F5" s="334">
        <v>457.04837802482592</v>
      </c>
      <c r="G5" s="334">
        <v>432.60643925005297</v>
      </c>
      <c r="H5" s="334">
        <v>470.70332072607403</v>
      </c>
      <c r="I5" s="334">
        <v>481.14524464652476</v>
      </c>
      <c r="J5" s="334">
        <v>478.75441095884696</v>
      </c>
      <c r="K5" s="269">
        <v>456.92874776701171</v>
      </c>
      <c r="L5" s="269">
        <v>483.86264339228075</v>
      </c>
      <c r="M5" s="39">
        <f>L5/L$5*100</f>
        <v>100</v>
      </c>
      <c r="N5" s="40">
        <f>L5/K5-1</f>
        <v>5.894550464792081E-2</v>
      </c>
      <c r="O5" s="40">
        <f>L5/H5-1</f>
        <v>2.7956723665998551E-2</v>
      </c>
    </row>
    <row r="6" spans="1:15" s="124" customFormat="1">
      <c r="A6" s="270"/>
      <c r="B6" s="270"/>
      <c r="C6" s="44"/>
      <c r="D6" s="44"/>
      <c r="E6" s="44"/>
      <c r="F6" s="44"/>
      <c r="G6" s="44"/>
      <c r="H6" s="44"/>
      <c r="I6" s="44"/>
      <c r="J6" s="44"/>
      <c r="K6" s="59"/>
      <c r="L6" s="59"/>
      <c r="M6" s="45"/>
      <c r="N6" s="273"/>
      <c r="O6" s="47"/>
    </row>
    <row r="7" spans="1:15" s="124" customFormat="1">
      <c r="A7" s="26" t="s">
        <v>18</v>
      </c>
      <c r="B7" s="26" t="s">
        <v>85</v>
      </c>
      <c r="C7" s="50">
        <v>18.733563390714874</v>
      </c>
      <c r="D7" s="50">
        <v>11.85591734526002</v>
      </c>
      <c r="E7" s="50">
        <v>19.582368725135012</v>
      </c>
      <c r="F7" s="50">
        <v>15.254529304684032</v>
      </c>
      <c r="G7" s="50">
        <v>15.448835682312408</v>
      </c>
      <c r="H7" s="50">
        <v>17.140604403525785</v>
      </c>
      <c r="I7" s="50">
        <v>16.396151960454691</v>
      </c>
      <c r="J7" s="50">
        <v>15.396850245679129</v>
      </c>
      <c r="K7" s="50">
        <v>13.359055873594139</v>
      </c>
      <c r="L7" s="50">
        <v>21.580033671459365</v>
      </c>
      <c r="M7" s="45">
        <f t="shared" ref="M7:M26" si="0">L7/L$5*100</f>
        <v>4.4599503528863744</v>
      </c>
      <c r="N7" s="51">
        <f t="shared" ref="N7:N26" si="1">L7/K7-1</f>
        <v>0.6153861377371006</v>
      </c>
      <c r="O7" s="51">
        <f t="shared" ref="O7:O26" si="2">L7/H7-1</f>
        <v>0.25900074253043259</v>
      </c>
    </row>
    <row r="8" spans="1:15" s="124" customFormat="1">
      <c r="A8" s="26" t="s">
        <v>135</v>
      </c>
      <c r="B8" s="26" t="s">
        <v>134</v>
      </c>
      <c r="C8" s="50">
        <v>14.327012955967659</v>
      </c>
      <c r="D8" s="50">
        <v>15.970244825422652</v>
      </c>
      <c r="E8" s="50">
        <v>11.874404800940731</v>
      </c>
      <c r="F8" s="50">
        <v>7.3014812465764916</v>
      </c>
      <c r="G8" s="50">
        <v>11.420603072058688</v>
      </c>
      <c r="H8" s="50">
        <v>29.506232721784926</v>
      </c>
      <c r="I8" s="50">
        <v>0.90431787652544038</v>
      </c>
      <c r="J8" s="50">
        <v>4.0753565616974088</v>
      </c>
      <c r="K8" s="50">
        <v>9.9929382826900106</v>
      </c>
      <c r="L8" s="50">
        <v>14.972291133320434</v>
      </c>
      <c r="M8" s="45">
        <f t="shared" si="0"/>
        <v>3.0943267346187722</v>
      </c>
      <c r="N8" s="51">
        <f t="shared" si="1"/>
        <v>0.4982871613703217</v>
      </c>
      <c r="O8" s="51">
        <f t="shared" si="2"/>
        <v>-0.4925719160933022</v>
      </c>
    </row>
    <row r="9" spans="1:15" s="124" customFormat="1">
      <c r="A9" s="26" t="s">
        <v>11</v>
      </c>
      <c r="B9" s="26" t="s">
        <v>84</v>
      </c>
      <c r="C9" s="50">
        <v>18.451853690262688</v>
      </c>
      <c r="D9" s="50">
        <v>20.327876158934728</v>
      </c>
      <c r="E9" s="50">
        <v>23.285683387869053</v>
      </c>
      <c r="F9" s="50">
        <v>22.868816754773086</v>
      </c>
      <c r="G9" s="50">
        <v>20.942055550250082</v>
      </c>
      <c r="H9" s="50">
        <v>22.545048748987224</v>
      </c>
      <c r="I9" s="50">
        <v>19.391366739755146</v>
      </c>
      <c r="J9" s="50">
        <v>19.879838099890002</v>
      </c>
      <c r="K9" s="50">
        <v>11.717910776212234</v>
      </c>
      <c r="L9" s="50">
        <v>14.725017505113984</v>
      </c>
      <c r="M9" s="45">
        <f t="shared" si="0"/>
        <v>3.0432226389454926</v>
      </c>
      <c r="N9" s="51">
        <f t="shared" si="1"/>
        <v>0.25662481873528864</v>
      </c>
      <c r="O9" s="51">
        <f t="shared" si="2"/>
        <v>-0.34686246771697637</v>
      </c>
    </row>
    <row r="10" spans="1:15" s="124" customFormat="1">
      <c r="A10" s="26" t="s">
        <v>8</v>
      </c>
      <c r="B10" s="26" t="s">
        <v>83</v>
      </c>
      <c r="C10" s="50">
        <v>17.206714356390183</v>
      </c>
      <c r="D10" s="50">
        <v>17.281115467645144</v>
      </c>
      <c r="E10" s="50">
        <v>17.877910490326762</v>
      </c>
      <c r="F10" s="50">
        <v>19.691612739772676</v>
      </c>
      <c r="G10" s="50">
        <v>19.007804985931134</v>
      </c>
      <c r="H10" s="50">
        <v>19.614796674857057</v>
      </c>
      <c r="I10" s="50">
        <v>19.240507467651302</v>
      </c>
      <c r="J10" s="50">
        <v>17.770452545841412</v>
      </c>
      <c r="K10" s="50">
        <v>11.359655658782213</v>
      </c>
      <c r="L10" s="50">
        <v>14.272615016393026</v>
      </c>
      <c r="M10" s="45">
        <f t="shared" si="0"/>
        <v>2.9497245161002899</v>
      </c>
      <c r="N10" s="51">
        <f t="shared" si="1"/>
        <v>0.25643025150668075</v>
      </c>
      <c r="O10" s="51">
        <f t="shared" si="2"/>
        <v>-0.27235467932797031</v>
      </c>
    </row>
    <row r="11" spans="1:15" s="124" customFormat="1">
      <c r="A11" s="26" t="s">
        <v>26</v>
      </c>
      <c r="B11" s="26" t="s">
        <v>125</v>
      </c>
      <c r="C11" s="50">
        <v>8.2826790974905844</v>
      </c>
      <c r="D11" s="50">
        <v>10.458174527496224</v>
      </c>
      <c r="E11" s="50">
        <v>10.023133503953789</v>
      </c>
      <c r="F11" s="50">
        <v>14.192381511060271</v>
      </c>
      <c r="G11" s="50">
        <v>6.4499251534862232</v>
      </c>
      <c r="H11" s="50">
        <v>5.1164151459322529</v>
      </c>
      <c r="I11" s="50">
        <v>5.3003629210540328</v>
      </c>
      <c r="J11" s="50">
        <v>9.9586214508702913</v>
      </c>
      <c r="K11" s="50">
        <v>7.9912615906277003</v>
      </c>
      <c r="L11" s="50">
        <v>9.6126824114523952</v>
      </c>
      <c r="M11" s="45">
        <f t="shared" si="0"/>
        <v>1.9866552094328822</v>
      </c>
      <c r="N11" s="51">
        <f t="shared" si="1"/>
        <v>0.2028992296693588</v>
      </c>
      <c r="O11" s="51">
        <f t="shared" si="2"/>
        <v>0.87879250163952149</v>
      </c>
    </row>
    <row r="12" spans="1:15" s="124" customFormat="1" ht="31.5">
      <c r="A12" s="395" t="s">
        <v>158</v>
      </c>
      <c r="B12" s="396" t="s">
        <v>159</v>
      </c>
      <c r="C12" s="397">
        <v>0.75497894882951122</v>
      </c>
      <c r="D12" s="397">
        <v>2.6682496509482254</v>
      </c>
      <c r="E12" s="397">
        <v>1.7009209747044871</v>
      </c>
      <c r="F12" s="397">
        <v>0.88631272610529122</v>
      </c>
      <c r="G12" s="397">
        <v>2.7468901399531762</v>
      </c>
      <c r="H12" s="397">
        <v>1.5129722637136043</v>
      </c>
      <c r="I12" s="397">
        <v>3.3169789019969116</v>
      </c>
      <c r="J12" s="397">
        <v>1.714413476514127</v>
      </c>
      <c r="K12" s="397">
        <v>2.4123218571593199</v>
      </c>
      <c r="L12" s="397">
        <v>9.4268195157088623</v>
      </c>
      <c r="M12" s="402">
        <f t="shared" si="0"/>
        <v>1.948242883480112</v>
      </c>
      <c r="N12" s="403">
        <f t="shared" si="1"/>
        <v>2.9077785112843983</v>
      </c>
      <c r="O12" s="403">
        <f t="shared" si="2"/>
        <v>5.2306624792781378</v>
      </c>
    </row>
    <row r="13" spans="1:15" s="124" customFormat="1">
      <c r="A13" s="26" t="s">
        <v>15</v>
      </c>
      <c r="B13" s="26" t="s">
        <v>16</v>
      </c>
      <c r="C13" s="50">
        <v>5.7228418365319147</v>
      </c>
      <c r="D13" s="50">
        <v>6.3286463899632412</v>
      </c>
      <c r="E13" s="50">
        <v>5.5062103797911215</v>
      </c>
      <c r="F13" s="50">
        <v>5.975759649823579</v>
      </c>
      <c r="G13" s="50">
        <v>6.4302761541703992</v>
      </c>
      <c r="H13" s="50">
        <v>7.108061679577709</v>
      </c>
      <c r="I13" s="50">
        <v>5.5318799368809257</v>
      </c>
      <c r="J13" s="50">
        <v>8.0625272365058969</v>
      </c>
      <c r="K13" s="50">
        <v>6.7908232579877765</v>
      </c>
      <c r="L13" s="50">
        <v>9.2399288081834161</v>
      </c>
      <c r="M13" s="45">
        <f t="shared" si="0"/>
        <v>1.9096181394380456</v>
      </c>
      <c r="N13" s="51">
        <f t="shared" si="1"/>
        <v>0.36064928465261614</v>
      </c>
      <c r="O13" s="51">
        <f t="shared" si="2"/>
        <v>0.2999224295887597</v>
      </c>
    </row>
    <row r="14" spans="1:15" s="124" customFormat="1">
      <c r="A14" s="26" t="s">
        <v>25</v>
      </c>
      <c r="B14" s="26" t="s">
        <v>88</v>
      </c>
      <c r="C14" s="50">
        <v>3.8824142081182633</v>
      </c>
      <c r="D14" s="50">
        <v>3.804832578617948</v>
      </c>
      <c r="E14" s="50">
        <v>3.5075879132654246</v>
      </c>
      <c r="F14" s="296">
        <v>4.0203361047235511</v>
      </c>
      <c r="G14" s="296">
        <v>3.3624880212788795</v>
      </c>
      <c r="H14" s="50">
        <v>4.0762914300919446</v>
      </c>
      <c r="I14" s="50">
        <v>4.0870507224137196</v>
      </c>
      <c r="J14" s="50">
        <v>5.4332902781897578</v>
      </c>
      <c r="K14" s="50">
        <v>5.9573682838936497</v>
      </c>
      <c r="L14" s="50">
        <v>7.6888062318638211</v>
      </c>
      <c r="M14" s="45">
        <f t="shared" si="0"/>
        <v>1.5890472920080945</v>
      </c>
      <c r="N14" s="51">
        <f t="shared" si="1"/>
        <v>0.29063805785707242</v>
      </c>
      <c r="O14" s="51">
        <f t="shared" si="2"/>
        <v>0.88622584123981363</v>
      </c>
    </row>
    <row r="15" spans="1:15" s="124" customFormat="1">
      <c r="A15" s="26" t="s">
        <v>141</v>
      </c>
      <c r="B15" s="26" t="s">
        <v>123</v>
      </c>
      <c r="C15" s="50">
        <v>0.5494546339937858</v>
      </c>
      <c r="D15" s="50">
        <v>1.34734251104215</v>
      </c>
      <c r="E15" s="50">
        <v>3.5409291161186416</v>
      </c>
      <c r="F15" s="50">
        <v>0.49680189760613586</v>
      </c>
      <c r="G15" s="50">
        <v>0.49120448727409788</v>
      </c>
      <c r="H15" s="50">
        <v>0.35645511019670006</v>
      </c>
      <c r="I15" s="50">
        <v>7.4098353203622453</v>
      </c>
      <c r="J15" s="50">
        <v>7.5503048225342546</v>
      </c>
      <c r="K15" s="50">
        <v>6.8655360023871639</v>
      </c>
      <c r="L15" s="50">
        <v>6.8249452801793709</v>
      </c>
      <c r="M15" s="45">
        <f t="shared" si="0"/>
        <v>1.4105129572167034</v>
      </c>
      <c r="N15" s="51">
        <f t="shared" si="1"/>
        <v>-5.9122437335816791E-3</v>
      </c>
      <c r="O15" s="51">
        <f t="shared" si="2"/>
        <v>18.146717454585545</v>
      </c>
    </row>
    <row r="16" spans="1:15" s="124" customFormat="1">
      <c r="A16" s="26" t="s">
        <v>150</v>
      </c>
      <c r="B16" s="26" t="s">
        <v>151</v>
      </c>
      <c r="C16" s="50">
        <v>0.54464950008341229</v>
      </c>
      <c r="D16" s="50">
        <v>1.8142067428868554</v>
      </c>
      <c r="E16" s="50">
        <v>3.7605646565501027</v>
      </c>
      <c r="F16" s="50">
        <v>3.5428813006071671</v>
      </c>
      <c r="G16" s="50">
        <v>3.0214689238892429</v>
      </c>
      <c r="H16" s="50">
        <v>2.434188124088188</v>
      </c>
      <c r="I16" s="50">
        <v>2.6331440808372211</v>
      </c>
      <c r="J16" s="50">
        <v>2.6955035071533793</v>
      </c>
      <c r="K16" s="50">
        <v>7.3857553328985093</v>
      </c>
      <c r="L16" s="50">
        <v>6.7082535720668695</v>
      </c>
      <c r="M16" s="45">
        <f t="shared" si="0"/>
        <v>1.3863962559780223</v>
      </c>
      <c r="N16" s="51">
        <f t="shared" si="1"/>
        <v>-9.1730869802013504E-2</v>
      </c>
      <c r="O16" s="51">
        <f t="shared" si="2"/>
        <v>1.755848451351592</v>
      </c>
    </row>
    <row r="17" spans="1:15" s="124" customFormat="1">
      <c r="A17" s="26" t="s">
        <v>207</v>
      </c>
      <c r="B17" s="26" t="s">
        <v>208</v>
      </c>
      <c r="C17" s="330">
        <v>1.4166044155438084</v>
      </c>
      <c r="D17" s="330">
        <v>3.2546788357236065</v>
      </c>
      <c r="E17" s="330">
        <v>0.14310377147919662</v>
      </c>
      <c r="F17" s="330">
        <v>5.3589879771628715</v>
      </c>
      <c r="G17" s="330">
        <v>1.0287343028402944</v>
      </c>
      <c r="H17" s="330">
        <v>0.33479702724268967</v>
      </c>
      <c r="I17" s="330">
        <v>1.7692244961451002</v>
      </c>
      <c r="J17" s="330">
        <v>0.64413277688869108</v>
      </c>
      <c r="K17" s="330">
        <v>0.42824748564896292</v>
      </c>
      <c r="L17" s="50">
        <v>5.7550957241449989</v>
      </c>
      <c r="M17" s="45">
        <f t="shared" si="0"/>
        <v>1.1894069118039319</v>
      </c>
      <c r="N17" s="51">
        <f t="shared" si="1"/>
        <v>12.438714568104869</v>
      </c>
      <c r="O17" s="51">
        <f t="shared" si="2"/>
        <v>16.189805332331133</v>
      </c>
    </row>
    <row r="18" spans="1:15" s="124" customFormat="1">
      <c r="A18" s="26" t="s">
        <v>167</v>
      </c>
      <c r="B18" s="26" t="s">
        <v>168</v>
      </c>
      <c r="C18" s="50">
        <v>4.5298215012177812</v>
      </c>
      <c r="D18" s="50">
        <v>10.674568895034847</v>
      </c>
      <c r="E18" s="50">
        <v>7.2594568019171453</v>
      </c>
      <c r="F18" s="50">
        <v>7.6408642851930244</v>
      </c>
      <c r="G18" s="50">
        <v>5.9529126963107997</v>
      </c>
      <c r="H18" s="50">
        <v>3.7739702498499996</v>
      </c>
      <c r="I18" s="50">
        <v>7.0578857226074634</v>
      </c>
      <c r="J18" s="50">
        <v>3.4693163087795482</v>
      </c>
      <c r="K18" s="50">
        <v>3.8532379110217208</v>
      </c>
      <c r="L18" s="50">
        <v>5.2230668398691824</v>
      </c>
      <c r="M18" s="45">
        <f t="shared" si="0"/>
        <v>1.0794523841003982</v>
      </c>
      <c r="N18" s="51">
        <f t="shared" si="1"/>
        <v>0.3555007400215886</v>
      </c>
      <c r="O18" s="51">
        <f t="shared" si="2"/>
        <v>0.38397138665223407</v>
      </c>
    </row>
    <row r="19" spans="1:15" s="124" customFormat="1">
      <c r="A19" s="26" t="s">
        <v>126</v>
      </c>
      <c r="B19" s="26" t="s">
        <v>124</v>
      </c>
      <c r="C19" s="50">
        <v>2.0102120385012214</v>
      </c>
      <c r="D19" s="50">
        <v>1.4252931535433389</v>
      </c>
      <c r="E19" s="50">
        <v>3.4789560161523867</v>
      </c>
      <c r="F19" s="50">
        <v>1.8153365037874323</v>
      </c>
      <c r="G19" s="50">
        <v>1.510232690254623</v>
      </c>
      <c r="H19" s="50">
        <v>2.555808546639585</v>
      </c>
      <c r="I19" s="50">
        <v>5.4623490126243848</v>
      </c>
      <c r="J19" s="50">
        <v>6.7483294777200031</v>
      </c>
      <c r="K19" s="50">
        <v>6.5356685770550538</v>
      </c>
      <c r="L19" s="50">
        <v>5.2097116817802096</v>
      </c>
      <c r="M19" s="45">
        <f t="shared" si="0"/>
        <v>1.0766922706113009</v>
      </c>
      <c r="N19" s="51">
        <f t="shared" si="1"/>
        <v>-0.20288006952034199</v>
      </c>
      <c r="O19" s="51">
        <f t="shared" si="2"/>
        <v>1.038381039389674</v>
      </c>
    </row>
    <row r="20" spans="1:15" s="124" customFormat="1">
      <c r="A20" s="30" t="s">
        <v>48</v>
      </c>
      <c r="B20" s="30" t="s">
        <v>87</v>
      </c>
      <c r="C20" s="385">
        <v>2.3494207219524359</v>
      </c>
      <c r="D20" s="385">
        <v>4.0089262524730183</v>
      </c>
      <c r="E20" s="385">
        <v>4.5016512621774982</v>
      </c>
      <c r="F20" s="385">
        <v>3.6733181677688962</v>
      </c>
      <c r="G20" s="385">
        <v>3.4808943917291595</v>
      </c>
      <c r="H20" s="385">
        <v>4.5115090503255004</v>
      </c>
      <c r="I20" s="385">
        <v>6.0365969574155764</v>
      </c>
      <c r="J20" s="385">
        <v>4.0252191967560407</v>
      </c>
      <c r="K20" s="385">
        <v>3.7098423746632347</v>
      </c>
      <c r="L20" s="50">
        <v>5.1768156299155006</v>
      </c>
      <c r="M20" s="45">
        <f t="shared" si="0"/>
        <v>1.0698936362645617</v>
      </c>
      <c r="N20" s="51">
        <f t="shared" si="1"/>
        <v>0.39542738130091903</v>
      </c>
      <c r="O20" s="51">
        <f t="shared" si="2"/>
        <v>0.14746874541723431</v>
      </c>
    </row>
    <row r="21" spans="1:15" s="124" customFormat="1">
      <c r="A21" s="26" t="s">
        <v>154</v>
      </c>
      <c r="B21" s="26" t="s">
        <v>155</v>
      </c>
      <c r="C21" s="330">
        <v>2.5818929828930521</v>
      </c>
      <c r="D21" s="330">
        <v>2.1891110947322296</v>
      </c>
      <c r="E21" s="330">
        <v>2.1592482528901731</v>
      </c>
      <c r="F21" s="330">
        <v>2.3966729793373842</v>
      </c>
      <c r="G21" s="330">
        <v>2.2090221188166224</v>
      </c>
      <c r="H21" s="330">
        <v>2.2476082546095921</v>
      </c>
      <c r="I21" s="330">
        <v>12.15953175557026</v>
      </c>
      <c r="J21" s="330">
        <v>2.7859716170692161</v>
      </c>
      <c r="K21" s="330">
        <v>3.5167375139219397</v>
      </c>
      <c r="L21" s="50">
        <v>4.5457563407836101</v>
      </c>
      <c r="M21" s="45">
        <f t="shared" si="0"/>
        <v>0.93947247278981205</v>
      </c>
      <c r="N21" s="51">
        <f t="shared" si="1"/>
        <v>0.29260609379802327</v>
      </c>
      <c r="O21" s="51">
        <f t="shared" si="2"/>
        <v>1.0224860499870361</v>
      </c>
    </row>
    <row r="22" spans="1:15" s="124" customFormat="1">
      <c r="A22" s="30" t="s">
        <v>209</v>
      </c>
      <c r="B22" s="30" t="s">
        <v>210</v>
      </c>
      <c r="C22" s="330">
        <v>0.3674923061591116</v>
      </c>
      <c r="D22" s="330">
        <v>1.4459910573503596</v>
      </c>
      <c r="E22" s="330">
        <v>1.9088161753766111</v>
      </c>
      <c r="F22" s="330">
        <v>0.13202743554583521</v>
      </c>
      <c r="G22" s="330">
        <v>1.2247958130818932</v>
      </c>
      <c r="H22" s="330">
        <v>0</v>
      </c>
      <c r="I22" s="330">
        <v>1.5843315798937998</v>
      </c>
      <c r="J22" s="330">
        <v>0.22769196999850161</v>
      </c>
      <c r="K22" s="330">
        <v>2.1715988028818081</v>
      </c>
      <c r="L22" s="50">
        <v>4.0398122377942345</v>
      </c>
      <c r="M22" s="45">
        <f t="shared" si="0"/>
        <v>0.83490889262948287</v>
      </c>
      <c r="N22" s="51">
        <f t="shared" si="1"/>
        <v>0.86029400662462341</v>
      </c>
      <c r="O22" s="51">
        <v>0</v>
      </c>
    </row>
    <row r="23" spans="1:15" s="124" customFormat="1">
      <c r="A23" s="30" t="s">
        <v>211</v>
      </c>
      <c r="B23" s="30" t="s">
        <v>212</v>
      </c>
      <c r="C23" s="330">
        <v>1.53370670910004</v>
      </c>
      <c r="D23" s="330">
        <v>2.4983899732289809</v>
      </c>
      <c r="E23" s="330">
        <v>4.6642831630907162</v>
      </c>
      <c r="F23" s="330">
        <v>2.7066271135847755</v>
      </c>
      <c r="G23" s="330">
        <v>1.6349309875301488</v>
      </c>
      <c r="H23" s="330">
        <v>2.3120751103779122</v>
      </c>
      <c r="I23" s="330">
        <v>2.2478180258780411</v>
      </c>
      <c r="J23" s="330">
        <v>2.3951811819569744</v>
      </c>
      <c r="K23" s="330">
        <v>2.7565254091624203</v>
      </c>
      <c r="L23" s="50">
        <v>3.6811961437388252</v>
      </c>
      <c r="M23" s="45">
        <f t="shared" si="0"/>
        <v>0.760793624804463</v>
      </c>
      <c r="N23" s="51">
        <f t="shared" si="1"/>
        <v>0.33544792712698746</v>
      </c>
      <c r="O23" s="51">
        <f t="shared" si="2"/>
        <v>0.59216114010116572</v>
      </c>
    </row>
    <row r="24" spans="1:15" s="124" customFormat="1">
      <c r="A24" s="30" t="s">
        <v>156</v>
      </c>
      <c r="B24" s="30" t="s">
        <v>157</v>
      </c>
      <c r="C24" s="330">
        <v>3.1145034246741741</v>
      </c>
      <c r="D24" s="330">
        <v>1.9848214531925439</v>
      </c>
      <c r="E24" s="330">
        <v>2.7680104845943778</v>
      </c>
      <c r="F24" s="330">
        <v>2.3598647201035043</v>
      </c>
      <c r="G24" s="330">
        <v>2.6874060537042617</v>
      </c>
      <c r="H24" s="330">
        <v>3.2464585788023053</v>
      </c>
      <c r="I24" s="330">
        <v>3.0049726645083399</v>
      </c>
      <c r="J24" s="330">
        <v>3.0242990359382969</v>
      </c>
      <c r="K24" s="330">
        <v>2.6990211533950439</v>
      </c>
      <c r="L24" s="50">
        <v>3.3356630855141969</v>
      </c>
      <c r="M24" s="45">
        <f t="shared" si="0"/>
        <v>0.68938223090098805</v>
      </c>
      <c r="N24" s="51">
        <f t="shared" si="1"/>
        <v>0.23587882270516269</v>
      </c>
      <c r="O24" s="51">
        <f t="shared" si="2"/>
        <v>2.7477481861111874E-2</v>
      </c>
    </row>
    <row r="25" spans="1:15" s="124" customFormat="1">
      <c r="A25" s="30" t="s">
        <v>213</v>
      </c>
      <c r="B25" s="30" t="s">
        <v>214</v>
      </c>
      <c r="C25" s="50">
        <v>0.92352970098120624</v>
      </c>
      <c r="D25" s="50">
        <v>1.0531648484968514</v>
      </c>
      <c r="E25" s="296">
        <v>0.65166027209323929</v>
      </c>
      <c r="F25" s="50">
        <v>0.64941553417541054</v>
      </c>
      <c r="G25" s="50">
        <v>1.2207757366006871</v>
      </c>
      <c r="H25" s="50">
        <v>2.9829755074885802</v>
      </c>
      <c r="I25" s="50">
        <v>1.6878390001183616</v>
      </c>
      <c r="J25" s="50">
        <v>1.2560486842384926</v>
      </c>
      <c r="K25" s="50">
        <v>1.2690925816747196</v>
      </c>
      <c r="L25" s="50">
        <v>3.304301914919586</v>
      </c>
      <c r="M25" s="45">
        <f t="shared" si="0"/>
        <v>0.68290081080731369</v>
      </c>
      <c r="N25" s="51">
        <f t="shared" si="1"/>
        <v>1.6036728625102858</v>
      </c>
      <c r="O25" s="51">
        <f t="shared" si="2"/>
        <v>0.10772009579841857</v>
      </c>
    </row>
    <row r="26" spans="1:15" s="124" customFormat="1">
      <c r="A26" s="52" t="s">
        <v>215</v>
      </c>
      <c r="B26" s="52" t="s">
        <v>216</v>
      </c>
      <c r="C26" s="54">
        <v>1.3829162648899078</v>
      </c>
      <c r="D26" s="54">
        <v>2.2759652284316149E-2</v>
      </c>
      <c r="E26" s="54">
        <v>2.2231509595384118</v>
      </c>
      <c r="F26" s="54">
        <v>1.200533650885429</v>
      </c>
      <c r="G26" s="54">
        <v>3.3911627029970473</v>
      </c>
      <c r="H26" s="54">
        <v>0.42391125484665548</v>
      </c>
      <c r="I26" s="54">
        <v>1.1185914668603347</v>
      </c>
      <c r="J26" s="54">
        <v>0.57484346892064819</v>
      </c>
      <c r="K26" s="54">
        <v>0.10627043604265454</v>
      </c>
      <c r="L26" s="54">
        <v>3.2928115545365158</v>
      </c>
      <c r="M26" s="55">
        <f t="shared" si="0"/>
        <v>0.68052609547436027</v>
      </c>
      <c r="N26" s="56">
        <f t="shared" si="1"/>
        <v>29.985207901234695</v>
      </c>
      <c r="O26" s="56">
        <f t="shared" si="2"/>
        <v>6.7676908005843073</v>
      </c>
    </row>
    <row r="27" spans="1:15" s="124" customFormat="1">
      <c r="A27" s="276" t="s">
        <v>169</v>
      </c>
      <c r="B27" s="26"/>
      <c r="C27" s="126"/>
      <c r="D27" s="126"/>
      <c r="E27" s="126"/>
      <c r="F27" s="126"/>
      <c r="G27" s="126"/>
      <c r="H27" s="126"/>
      <c r="I27" s="126"/>
      <c r="J27" s="126"/>
      <c r="K27" s="76"/>
      <c r="L27" s="76"/>
      <c r="M27" s="46"/>
      <c r="N27" s="273"/>
      <c r="O27" s="273"/>
    </row>
    <row r="28" spans="1:15" s="124" customFormat="1">
      <c r="A28" s="26"/>
      <c r="B28" s="26"/>
      <c r="C28" s="126"/>
      <c r="D28" s="126"/>
      <c r="E28" s="126"/>
      <c r="F28" s="126"/>
      <c r="G28" s="126"/>
      <c r="H28" s="126"/>
      <c r="I28" s="126"/>
      <c r="J28" s="126"/>
      <c r="K28" s="76"/>
      <c r="L28" s="76"/>
      <c r="M28" s="44"/>
      <c r="N28" s="273"/>
      <c r="O28" s="273"/>
    </row>
    <row r="29" spans="1:15" s="124" customFormat="1">
      <c r="A29" s="26"/>
      <c r="B29" s="26"/>
      <c r="C29" s="126"/>
      <c r="D29" s="126"/>
      <c r="E29" s="126"/>
      <c r="F29" s="126"/>
      <c r="G29" s="126"/>
      <c r="H29" s="126"/>
      <c r="I29" s="126"/>
      <c r="J29" s="126"/>
      <c r="K29" s="76"/>
      <c r="L29" s="76"/>
      <c r="M29" s="44"/>
      <c r="N29" s="273"/>
      <c r="O29" s="273"/>
    </row>
    <row r="30" spans="1:15" s="124" customFormat="1">
      <c r="A30" s="335"/>
      <c r="B30" s="335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336"/>
      <c r="N30" s="337"/>
      <c r="O30" s="338"/>
    </row>
    <row r="31" spans="1:15" s="124" customFormat="1">
      <c r="A31" s="26"/>
      <c r="B31" s="26"/>
      <c r="C31" s="339"/>
      <c r="D31" s="339"/>
      <c r="E31" s="339"/>
      <c r="F31" s="339"/>
      <c r="G31" s="339"/>
      <c r="H31" s="339"/>
      <c r="I31" s="339"/>
      <c r="J31" s="339"/>
      <c r="K31" s="61"/>
      <c r="L31" s="61"/>
      <c r="M31" s="340"/>
      <c r="N31" s="341"/>
      <c r="O31" s="342"/>
    </row>
    <row r="32" spans="1:15" s="124" customFormat="1">
      <c r="A32" s="26"/>
      <c r="B32" s="26"/>
      <c r="C32" s="339"/>
      <c r="D32" s="339"/>
      <c r="E32" s="339"/>
      <c r="F32" s="339"/>
      <c r="G32" s="339"/>
      <c r="H32" s="339"/>
      <c r="I32" s="339"/>
      <c r="J32" s="339"/>
      <c r="K32" s="61"/>
      <c r="L32" s="61"/>
      <c r="M32" s="340"/>
      <c r="N32" s="341"/>
      <c r="O32" s="342"/>
    </row>
    <row r="33" spans="1:16" s="124" customFormat="1">
      <c r="A33" s="26"/>
      <c r="B33" s="26"/>
      <c r="C33" s="339"/>
      <c r="D33" s="339"/>
      <c r="E33" s="339"/>
      <c r="F33" s="339"/>
      <c r="G33" s="339"/>
      <c r="H33" s="339"/>
      <c r="I33" s="339"/>
      <c r="J33" s="339"/>
      <c r="K33" s="61"/>
      <c r="L33" s="61"/>
      <c r="M33" s="340"/>
      <c r="N33" s="341"/>
      <c r="O33" s="342"/>
    </row>
    <row r="34" spans="1:16" s="124" customFormat="1">
      <c r="A34" s="26"/>
      <c r="B34" s="26"/>
      <c r="C34" s="339"/>
      <c r="D34" s="339"/>
      <c r="E34" s="339"/>
      <c r="F34" s="339"/>
      <c r="G34" s="339"/>
      <c r="H34" s="339"/>
      <c r="I34" s="339"/>
      <c r="J34" s="339"/>
      <c r="K34" s="61"/>
      <c r="L34" s="61"/>
      <c r="M34" s="340"/>
      <c r="N34" s="341"/>
      <c r="O34" s="342"/>
    </row>
    <row r="35" spans="1:16" s="124" customFormat="1">
      <c r="A35" s="26"/>
      <c r="B35" s="26"/>
      <c r="C35" s="339"/>
      <c r="D35" s="339"/>
      <c r="E35" s="343"/>
      <c r="F35" s="339"/>
      <c r="G35" s="339"/>
      <c r="H35" s="339"/>
      <c r="I35" s="339"/>
      <c r="J35" s="339"/>
      <c r="K35" s="61"/>
      <c r="L35" s="61"/>
      <c r="M35" s="340"/>
      <c r="N35" s="341"/>
      <c r="O35" s="342"/>
    </row>
    <row r="36" spans="1:16" s="124" customFormat="1">
      <c r="A36" s="26"/>
      <c r="B36" s="26"/>
      <c r="C36" s="339"/>
      <c r="D36" s="339"/>
      <c r="E36" s="339"/>
      <c r="F36" s="339"/>
      <c r="G36" s="339"/>
      <c r="H36" s="339"/>
      <c r="I36" s="339"/>
      <c r="J36" s="339"/>
      <c r="K36" s="61"/>
      <c r="L36" s="61"/>
      <c r="M36" s="340"/>
      <c r="N36" s="341"/>
      <c r="O36" s="342"/>
      <c r="P36" s="344"/>
    </row>
    <row r="37" spans="1:16" s="124" customFormat="1">
      <c r="A37" s="26"/>
      <c r="B37" s="26"/>
      <c r="C37" s="339"/>
      <c r="D37" s="339"/>
      <c r="E37" s="339"/>
      <c r="F37" s="339"/>
      <c r="G37" s="339"/>
      <c r="H37" s="339"/>
      <c r="I37" s="339"/>
      <c r="J37" s="339"/>
      <c r="K37" s="61"/>
      <c r="L37" s="61"/>
      <c r="M37" s="340"/>
      <c r="N37" s="341"/>
      <c r="O37" s="342"/>
    </row>
    <row r="38" spans="1:16" s="124" customFormat="1">
      <c r="A38" s="26"/>
      <c r="B38" s="26"/>
      <c r="C38" s="339"/>
      <c r="D38" s="339"/>
      <c r="E38" s="339"/>
      <c r="F38" s="339"/>
      <c r="G38" s="339"/>
      <c r="H38" s="339"/>
      <c r="I38" s="339"/>
      <c r="J38" s="339"/>
      <c r="K38" s="61"/>
      <c r="L38" s="61"/>
      <c r="M38" s="340"/>
      <c r="N38" s="341"/>
      <c r="O38" s="342"/>
    </row>
    <row r="39" spans="1:16" s="124" customFormat="1">
      <c r="A39" s="26"/>
      <c r="B39" s="26"/>
      <c r="C39" s="339"/>
      <c r="D39" s="339"/>
      <c r="E39" s="339"/>
      <c r="F39" s="339"/>
      <c r="G39" s="339"/>
      <c r="H39" s="339"/>
      <c r="I39" s="339"/>
      <c r="J39" s="339"/>
      <c r="K39" s="61"/>
      <c r="L39" s="61"/>
      <c r="M39" s="340"/>
      <c r="N39" s="341"/>
      <c r="O39" s="342"/>
    </row>
    <row r="40" spans="1:16" s="124" customFormat="1">
      <c r="A40" s="26"/>
      <c r="B40" s="26"/>
      <c r="C40" s="339"/>
      <c r="D40" s="339"/>
      <c r="E40" s="339"/>
      <c r="F40" s="339"/>
      <c r="G40" s="339"/>
      <c r="H40" s="339"/>
      <c r="I40" s="339"/>
      <c r="J40" s="339"/>
      <c r="K40" s="61"/>
      <c r="L40" s="61"/>
      <c r="M40" s="340"/>
      <c r="N40" s="341"/>
      <c r="O40" s="342"/>
    </row>
    <row r="41" spans="1:16" s="124" customFormat="1">
      <c r="A41" s="26"/>
      <c r="B41" s="26"/>
      <c r="C41" s="339"/>
      <c r="D41" s="339"/>
      <c r="E41" s="339"/>
      <c r="F41" s="339"/>
      <c r="G41" s="339"/>
      <c r="H41" s="339"/>
      <c r="I41" s="339"/>
      <c r="J41" s="339"/>
      <c r="K41" s="61"/>
      <c r="L41" s="61"/>
      <c r="M41" s="340"/>
      <c r="N41" s="341"/>
      <c r="O41" s="342"/>
    </row>
    <row r="42" spans="1:16" s="124" customFormat="1">
      <c r="A42" s="26"/>
      <c r="B42" s="26"/>
      <c r="C42" s="339"/>
      <c r="D42" s="339"/>
      <c r="E42" s="339"/>
      <c r="F42" s="339"/>
      <c r="G42" s="339"/>
      <c r="H42" s="339"/>
      <c r="I42" s="339"/>
      <c r="J42" s="339"/>
      <c r="K42" s="61"/>
      <c r="L42" s="61"/>
      <c r="M42" s="340"/>
      <c r="N42" s="341"/>
      <c r="O42" s="342"/>
    </row>
    <row r="43" spans="1:16" s="124" customFormat="1">
      <c r="A43" s="26"/>
      <c r="B43" s="26"/>
      <c r="C43" s="339"/>
      <c r="D43" s="339"/>
      <c r="E43" s="339"/>
      <c r="F43" s="343"/>
      <c r="G43" s="343"/>
      <c r="H43" s="339"/>
      <c r="I43" s="339"/>
      <c r="J43" s="339"/>
      <c r="K43" s="61"/>
      <c r="L43" s="61"/>
      <c r="M43" s="340"/>
      <c r="N43" s="341"/>
      <c r="O43" s="342"/>
    </row>
    <row r="44" spans="1:16" s="124" customFormat="1">
      <c r="A44" s="26"/>
      <c r="B44" s="26"/>
      <c r="C44" s="339"/>
      <c r="D44" s="339"/>
      <c r="E44" s="339"/>
      <c r="F44" s="339"/>
      <c r="G44" s="339"/>
      <c r="H44" s="339"/>
      <c r="I44" s="339"/>
      <c r="J44" s="339"/>
      <c r="K44" s="61"/>
      <c r="L44" s="61"/>
      <c r="M44" s="340"/>
      <c r="N44" s="341"/>
      <c r="O44" s="342"/>
    </row>
    <row r="45" spans="1:16" s="124" customFormat="1">
      <c r="A45" s="26"/>
      <c r="B45" s="26"/>
      <c r="C45" s="339"/>
      <c r="D45" s="339"/>
      <c r="E45" s="339"/>
      <c r="F45" s="339"/>
      <c r="G45" s="339"/>
      <c r="H45" s="339"/>
      <c r="I45" s="339"/>
      <c r="J45" s="339"/>
      <c r="K45" s="61"/>
      <c r="L45" s="61"/>
      <c r="M45" s="340"/>
      <c r="N45" s="341"/>
      <c r="O45" s="342"/>
    </row>
    <row r="46" spans="1:16" s="124" customFormat="1">
      <c r="A46" s="26"/>
      <c r="B46" s="26"/>
      <c r="C46" s="339"/>
      <c r="D46" s="339"/>
      <c r="E46" s="339"/>
      <c r="F46" s="339"/>
      <c r="G46" s="339"/>
      <c r="H46" s="339"/>
      <c r="I46" s="339"/>
      <c r="J46" s="339"/>
      <c r="K46" s="61"/>
      <c r="L46" s="61"/>
      <c r="M46" s="340"/>
      <c r="N46" s="341"/>
      <c r="O46" s="342"/>
    </row>
    <row r="47" spans="1:16" s="124" customFormat="1">
      <c r="A47" s="26"/>
      <c r="B47" s="26"/>
      <c r="C47" s="339"/>
      <c r="D47" s="339"/>
      <c r="E47" s="339"/>
      <c r="F47" s="339"/>
      <c r="G47" s="339"/>
      <c r="H47" s="339"/>
      <c r="I47" s="339"/>
      <c r="J47" s="339"/>
      <c r="K47" s="61"/>
      <c r="L47" s="61"/>
      <c r="M47" s="340"/>
      <c r="N47" s="341"/>
      <c r="O47" s="342"/>
    </row>
    <row r="48" spans="1:16" s="124" customFormat="1">
      <c r="A48" s="26"/>
      <c r="B48" s="26"/>
      <c r="C48" s="339"/>
      <c r="D48" s="339"/>
      <c r="E48" s="339"/>
      <c r="F48" s="339"/>
      <c r="G48" s="339"/>
      <c r="H48" s="339"/>
      <c r="I48" s="339"/>
      <c r="J48" s="339"/>
      <c r="K48" s="61"/>
      <c r="L48" s="61"/>
      <c r="M48" s="340"/>
      <c r="N48" s="341"/>
      <c r="O48" s="342"/>
    </row>
    <row r="49" spans="1:15">
      <c r="A49" s="26"/>
      <c r="B49" s="26"/>
      <c r="C49" s="339"/>
      <c r="D49" s="339"/>
      <c r="E49" s="339"/>
      <c r="F49" s="339"/>
      <c r="G49" s="339"/>
      <c r="H49" s="339"/>
      <c r="I49" s="339"/>
      <c r="J49" s="339"/>
      <c r="K49" s="61"/>
      <c r="L49" s="61"/>
      <c r="M49" s="340"/>
      <c r="N49" s="341"/>
      <c r="O49" s="342"/>
    </row>
    <row r="50" spans="1:15">
      <c r="A50" s="26"/>
      <c r="B50" s="26"/>
      <c r="C50" s="339"/>
      <c r="D50" s="339"/>
      <c r="E50" s="339"/>
      <c r="F50" s="339"/>
      <c r="G50" s="339"/>
      <c r="H50" s="339"/>
      <c r="I50" s="339"/>
      <c r="J50" s="339"/>
      <c r="K50" s="61"/>
      <c r="L50" s="61"/>
      <c r="M50" s="340"/>
      <c r="N50" s="341"/>
      <c r="O50" s="342"/>
    </row>
    <row r="51" spans="1:15">
      <c r="A51" s="26"/>
      <c r="B51" s="26"/>
      <c r="C51" s="295"/>
      <c r="D51" s="295"/>
      <c r="E51" s="295"/>
      <c r="F51" s="295"/>
      <c r="G51" s="295"/>
      <c r="H51" s="345"/>
      <c r="I51" s="345"/>
      <c r="J51" s="345"/>
      <c r="K51" s="345"/>
      <c r="L51" s="345"/>
      <c r="M51" s="336"/>
      <c r="N51" s="346"/>
      <c r="O51" s="347"/>
    </row>
    <row r="52" spans="1:15" s="124" customFormat="1">
      <c r="A52" s="26"/>
      <c r="B52" s="26"/>
      <c r="C52" s="294"/>
      <c r="D52" s="294"/>
      <c r="E52" s="294"/>
      <c r="F52" s="294"/>
      <c r="G52" s="294"/>
      <c r="H52" s="348"/>
      <c r="I52" s="348"/>
      <c r="J52" s="349"/>
      <c r="K52" s="349"/>
      <c r="L52" s="349"/>
      <c r="M52" s="336"/>
      <c r="N52" s="337"/>
      <c r="O52" s="338"/>
    </row>
    <row r="53" spans="1:15">
      <c r="A53" s="26"/>
      <c r="B53" s="26"/>
      <c r="C53" s="339"/>
      <c r="D53" s="339"/>
      <c r="E53" s="339"/>
      <c r="F53" s="339"/>
      <c r="G53" s="339"/>
      <c r="H53" s="339"/>
      <c r="I53" s="339"/>
      <c r="J53" s="339"/>
      <c r="K53" s="61"/>
      <c r="L53" s="61"/>
      <c r="M53" s="350"/>
      <c r="N53" s="346"/>
      <c r="O53" s="347"/>
    </row>
    <row r="54" spans="1:15">
      <c r="A54" s="26"/>
      <c r="B54" s="26"/>
      <c r="C54" s="339"/>
      <c r="D54" s="339"/>
      <c r="E54" s="339"/>
      <c r="F54" s="339"/>
      <c r="G54" s="339"/>
      <c r="H54" s="339"/>
      <c r="I54" s="339"/>
      <c r="J54" s="339"/>
      <c r="K54" s="61"/>
      <c r="L54" s="61"/>
    </row>
    <row r="55" spans="1:15">
      <c r="A55" s="26"/>
      <c r="B55" s="26"/>
      <c r="C55" s="339"/>
      <c r="D55" s="339"/>
      <c r="E55" s="339"/>
      <c r="F55" s="339"/>
      <c r="G55" s="339"/>
      <c r="H55" s="339"/>
      <c r="I55" s="339"/>
      <c r="J55" s="339"/>
      <c r="K55" s="61"/>
      <c r="L55" s="61"/>
    </row>
    <row r="56" spans="1:15">
      <c r="A56" s="26"/>
      <c r="B56" s="26"/>
      <c r="C56" s="339"/>
      <c r="D56" s="339"/>
      <c r="E56" s="339"/>
      <c r="F56" s="339"/>
      <c r="G56" s="339"/>
      <c r="H56" s="339"/>
      <c r="I56" s="339"/>
      <c r="J56" s="339"/>
      <c r="K56" s="61"/>
      <c r="L56" s="61"/>
    </row>
    <row r="57" spans="1:15">
      <c r="A57" s="26"/>
      <c r="B57" s="26"/>
      <c r="C57" s="339"/>
      <c r="D57" s="339"/>
      <c r="E57" s="343"/>
      <c r="F57" s="339"/>
      <c r="G57" s="339"/>
      <c r="H57" s="339"/>
      <c r="I57" s="339"/>
      <c r="J57" s="339"/>
      <c r="K57" s="61"/>
      <c r="L57" s="61"/>
    </row>
    <row r="58" spans="1:15">
      <c r="A58" s="26"/>
      <c r="B58" s="26"/>
      <c r="C58" s="339"/>
      <c r="D58" s="339"/>
      <c r="E58" s="339"/>
      <c r="F58" s="339"/>
      <c r="G58" s="339"/>
      <c r="H58" s="339"/>
      <c r="I58" s="339"/>
      <c r="J58" s="339"/>
      <c r="K58" s="61"/>
      <c r="L58" s="61"/>
    </row>
    <row r="59" spans="1:15">
      <c r="A59" s="26"/>
      <c r="B59" s="26"/>
      <c r="C59" s="339"/>
      <c r="D59" s="339"/>
      <c r="E59" s="339"/>
      <c r="F59" s="339"/>
      <c r="G59" s="339"/>
      <c r="H59" s="339"/>
      <c r="I59" s="339"/>
      <c r="J59" s="339"/>
      <c r="K59" s="61"/>
      <c r="L59" s="61"/>
    </row>
    <row r="60" spans="1:15">
      <c r="A60" s="26"/>
      <c r="B60" s="26"/>
      <c r="C60" s="339"/>
      <c r="D60" s="339"/>
      <c r="E60" s="339"/>
      <c r="F60" s="339"/>
      <c r="G60" s="339"/>
      <c r="H60" s="339"/>
      <c r="I60" s="339"/>
      <c r="J60" s="339"/>
      <c r="K60" s="61"/>
      <c r="L60" s="61"/>
    </row>
    <row r="61" spans="1:15">
      <c r="A61" s="26"/>
      <c r="B61" s="26"/>
      <c r="C61" s="339"/>
      <c r="D61" s="339"/>
      <c r="E61" s="339"/>
      <c r="F61" s="339"/>
      <c r="G61" s="339"/>
      <c r="H61" s="339"/>
      <c r="I61" s="339"/>
      <c r="J61" s="339"/>
      <c r="K61" s="61"/>
      <c r="L61" s="61"/>
    </row>
    <row r="62" spans="1:15">
      <c r="A62" s="26"/>
      <c r="B62" s="26"/>
      <c r="C62" s="343"/>
      <c r="D62" s="343"/>
      <c r="E62" s="343"/>
      <c r="F62" s="343"/>
      <c r="G62" s="343"/>
      <c r="H62" s="343"/>
      <c r="I62" s="339"/>
      <c r="J62" s="339"/>
      <c r="K62" s="61"/>
      <c r="L62" s="61"/>
    </row>
    <row r="63" spans="1:15">
      <c r="A63" s="26"/>
      <c r="B63" s="26"/>
      <c r="C63" s="339"/>
      <c r="D63" s="339"/>
      <c r="E63" s="339"/>
      <c r="F63" s="339"/>
      <c r="G63" s="339"/>
      <c r="H63" s="339"/>
      <c r="I63" s="339"/>
      <c r="J63" s="339"/>
      <c r="K63" s="61"/>
      <c r="L63" s="61"/>
    </row>
    <row r="64" spans="1:15">
      <c r="A64" s="26"/>
      <c r="B64" s="26"/>
      <c r="C64" s="339"/>
      <c r="D64" s="339"/>
      <c r="E64" s="339"/>
      <c r="F64" s="339"/>
      <c r="G64" s="339"/>
      <c r="H64" s="339"/>
      <c r="I64" s="339"/>
      <c r="J64" s="339"/>
      <c r="K64" s="61"/>
      <c r="L64" s="61"/>
    </row>
    <row r="65" spans="1:17">
      <c r="A65" s="26"/>
      <c r="B65" s="26"/>
      <c r="C65" s="339"/>
      <c r="D65" s="339"/>
      <c r="E65" s="339"/>
      <c r="F65" s="339"/>
      <c r="G65" s="339"/>
      <c r="H65" s="339"/>
      <c r="I65" s="339"/>
      <c r="J65" s="339"/>
      <c r="K65" s="61"/>
      <c r="L65" s="61"/>
    </row>
    <row r="66" spans="1:17">
      <c r="A66" s="26"/>
      <c r="B66" s="26"/>
      <c r="C66" s="339"/>
      <c r="D66" s="339"/>
      <c r="E66" s="339"/>
      <c r="F66" s="343"/>
      <c r="G66" s="343"/>
      <c r="H66" s="339"/>
      <c r="I66" s="339"/>
      <c r="J66" s="339"/>
      <c r="K66" s="61"/>
      <c r="L66" s="61"/>
    </row>
    <row r="67" spans="1:17">
      <c r="A67" s="26"/>
      <c r="B67" s="26"/>
      <c r="C67" s="339"/>
      <c r="D67" s="339"/>
      <c r="E67" s="339"/>
      <c r="F67" s="339"/>
      <c r="G67" s="339"/>
      <c r="H67" s="339"/>
      <c r="I67" s="339"/>
      <c r="J67" s="339"/>
      <c r="K67" s="61"/>
      <c r="L67" s="61"/>
    </row>
    <row r="68" spans="1:17">
      <c r="A68"/>
      <c r="B68"/>
      <c r="C68" s="339"/>
      <c r="D68" s="339"/>
      <c r="E68" s="339"/>
      <c r="F68" s="339"/>
      <c r="G68" s="339"/>
      <c r="H68" s="339"/>
      <c r="I68" s="339"/>
      <c r="J68" s="339"/>
      <c r="K68" s="61"/>
      <c r="L68" s="61"/>
    </row>
    <row r="69" spans="1:17">
      <c r="A69"/>
      <c r="B69"/>
      <c r="C69" s="339"/>
      <c r="D69" s="339"/>
      <c r="E69" s="339"/>
      <c r="F69" s="339"/>
      <c r="G69" s="339"/>
      <c r="H69" s="339"/>
      <c r="I69" s="339"/>
      <c r="J69" s="339"/>
      <c r="K69" s="61"/>
      <c r="L69" s="61"/>
    </row>
    <row r="70" spans="1:17">
      <c r="A70"/>
      <c r="B70"/>
      <c r="C70" s="339"/>
      <c r="D70" s="339"/>
      <c r="E70" s="339"/>
      <c r="F70" s="339"/>
      <c r="G70" s="339"/>
      <c r="H70" s="339"/>
      <c r="I70" s="339"/>
      <c r="J70" s="339"/>
      <c r="K70" s="61"/>
      <c r="L70" s="61"/>
    </row>
    <row r="71" spans="1:17">
      <c r="A71"/>
      <c r="B71"/>
      <c r="C71" s="339"/>
      <c r="D71" s="339"/>
      <c r="E71" s="339"/>
      <c r="F71" s="339"/>
      <c r="G71" s="339"/>
      <c r="H71" s="339"/>
      <c r="I71" s="339"/>
      <c r="J71" s="339"/>
      <c r="K71" s="61"/>
      <c r="L71" s="61"/>
    </row>
    <row r="72" spans="1:17">
      <c r="A72"/>
      <c r="B72"/>
      <c r="C72" s="339"/>
      <c r="D72" s="339"/>
      <c r="E72" s="339"/>
      <c r="F72" s="339"/>
      <c r="G72" s="339"/>
      <c r="H72" s="339"/>
      <c r="I72" s="339"/>
      <c r="J72" s="339"/>
      <c r="K72" s="61"/>
      <c r="L72" s="61"/>
    </row>
    <row r="73" spans="1:17">
      <c r="A73"/>
      <c r="B73"/>
      <c r="C73" s="352"/>
      <c r="D73" s="352"/>
      <c r="E73" s="352"/>
      <c r="F73" s="352"/>
      <c r="G73" s="352"/>
    </row>
    <row r="74" spans="1:17">
      <c r="A74"/>
      <c r="B74"/>
      <c r="C74" s="30"/>
      <c r="D74" s="30"/>
      <c r="E74" s="30"/>
      <c r="F74" s="30"/>
      <c r="G74" s="30"/>
    </row>
    <row r="75" spans="1:17">
      <c r="A75"/>
      <c r="B75"/>
      <c r="C75" s="67"/>
      <c r="D75" s="67"/>
      <c r="E75" s="67"/>
      <c r="F75" s="67"/>
      <c r="G75" s="67"/>
      <c r="H75" s="354"/>
      <c r="I75" s="354"/>
      <c r="J75" s="354"/>
      <c r="K75" s="354"/>
      <c r="L75" s="354"/>
      <c r="M75" s="314"/>
      <c r="N75" s="316"/>
      <c r="O75" s="316"/>
      <c r="Q75" s="323"/>
    </row>
    <row r="76" spans="1:17">
      <c r="A76"/>
      <c r="B76"/>
      <c r="C76" s="67"/>
      <c r="D76" s="67"/>
      <c r="E76" s="67"/>
      <c r="F76" s="67"/>
      <c r="G76" s="67"/>
      <c r="H76" s="354"/>
      <c r="I76" s="354"/>
      <c r="J76" s="354"/>
      <c r="K76" s="354"/>
      <c r="L76" s="354"/>
      <c r="M76" s="314"/>
      <c r="N76" s="316"/>
      <c r="O76" s="316"/>
    </row>
    <row r="77" spans="1:17">
      <c r="A77"/>
      <c r="B77"/>
      <c r="C77" s="67"/>
      <c r="D77" s="67"/>
      <c r="E77" s="67"/>
      <c r="F77" s="67"/>
      <c r="G77" s="67"/>
      <c r="H77" s="354"/>
      <c r="I77" s="354"/>
      <c r="J77" s="354"/>
      <c r="K77" s="354"/>
      <c r="L77" s="354"/>
      <c r="M77" s="314"/>
      <c r="N77" s="316"/>
      <c r="O77" s="316"/>
    </row>
    <row r="78" spans="1:17">
      <c r="A78"/>
      <c r="B78"/>
      <c r="C78" s="67"/>
      <c r="D78" s="67"/>
      <c r="E78" s="67"/>
      <c r="F78" s="67"/>
      <c r="G78" s="67"/>
      <c r="H78" s="354"/>
      <c r="I78" s="354"/>
      <c r="J78" s="354"/>
      <c r="K78" s="354"/>
      <c r="L78" s="354"/>
      <c r="M78" s="314"/>
      <c r="N78" s="316"/>
      <c r="O78" s="316"/>
    </row>
    <row r="79" spans="1:17">
      <c r="A79"/>
      <c r="B79"/>
      <c r="C79" s="67"/>
      <c r="D79" s="67"/>
      <c r="E79" s="67"/>
      <c r="F79" s="67"/>
      <c r="G79" s="67"/>
      <c r="H79" s="354"/>
      <c r="I79" s="354"/>
      <c r="J79" s="354"/>
      <c r="K79" s="354"/>
      <c r="L79" s="354"/>
      <c r="M79" s="314"/>
      <c r="N79" s="316"/>
      <c r="O79" s="316"/>
    </row>
    <row r="80" spans="1:17">
      <c r="A80"/>
      <c r="B80"/>
      <c r="C80" s="67"/>
      <c r="D80" s="67"/>
      <c r="E80" s="67"/>
      <c r="F80" s="67"/>
      <c r="G80" s="67"/>
      <c r="H80" s="354"/>
      <c r="I80" s="354"/>
      <c r="J80" s="354"/>
      <c r="K80" s="354"/>
      <c r="L80" s="354"/>
      <c r="M80" s="314"/>
      <c r="N80" s="316"/>
      <c r="O80" s="316"/>
    </row>
    <row r="81" spans="1:15">
      <c r="A81"/>
      <c r="B81"/>
      <c r="C81" s="67"/>
      <c r="D81" s="67"/>
      <c r="E81" s="67"/>
      <c r="F81" s="67"/>
      <c r="G81" s="67"/>
      <c r="H81" s="354"/>
      <c r="I81" s="354"/>
      <c r="J81" s="354"/>
      <c r="K81" s="354"/>
      <c r="L81" s="354"/>
      <c r="M81" s="314"/>
      <c r="N81" s="316"/>
      <c r="O81" s="316"/>
    </row>
    <row r="82" spans="1:15">
      <c r="A82"/>
      <c r="B82"/>
      <c r="C82" s="67"/>
      <c r="D82" s="67"/>
      <c r="E82" s="67"/>
      <c r="F82" s="67"/>
      <c r="G82" s="67"/>
      <c r="H82" s="354"/>
      <c r="I82" s="354"/>
      <c r="J82" s="354"/>
      <c r="K82" s="354"/>
      <c r="L82" s="354"/>
      <c r="M82" s="314"/>
      <c r="N82" s="316"/>
      <c r="O82" s="316"/>
    </row>
    <row r="83" spans="1:15">
      <c r="A83"/>
      <c r="B83"/>
      <c r="C83" s="67"/>
      <c r="D83" s="67"/>
      <c r="E83" s="67"/>
      <c r="F83" s="67"/>
      <c r="G83" s="67"/>
      <c r="H83" s="354"/>
      <c r="I83" s="354"/>
      <c r="J83" s="354"/>
      <c r="K83" s="354"/>
      <c r="L83" s="354"/>
      <c r="M83" s="314"/>
      <c r="N83" s="316"/>
      <c r="O83" s="316"/>
    </row>
    <row r="84" spans="1:15">
      <c r="A84"/>
      <c r="B84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314"/>
      <c r="N84" s="316"/>
      <c r="O84" s="316"/>
    </row>
    <row r="85" spans="1:15">
      <c r="A85"/>
      <c r="B85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314"/>
      <c r="N85" s="316"/>
      <c r="O85" s="316"/>
    </row>
    <row r="86" spans="1:15">
      <c r="A86"/>
      <c r="B86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314"/>
      <c r="N86" s="316"/>
      <c r="O86" s="316"/>
    </row>
    <row r="87" spans="1:15">
      <c r="A87"/>
      <c r="B8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314"/>
      <c r="N87" s="316"/>
      <c r="O87" s="316"/>
    </row>
    <row r="88" spans="1:15">
      <c r="A88" s="353"/>
      <c r="B88" s="30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314"/>
      <c r="N88" s="316"/>
      <c r="O88" s="316"/>
    </row>
    <row r="89" spans="1:15">
      <c r="A89" s="353"/>
      <c r="B89" s="30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314"/>
      <c r="N89" s="316"/>
      <c r="O89" s="316"/>
    </row>
    <row r="90" spans="1:15">
      <c r="A90" s="353"/>
      <c r="B90" s="30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314"/>
      <c r="N90" s="316"/>
      <c r="O90" s="316"/>
    </row>
    <row r="91" spans="1:15">
      <c r="A91" s="353"/>
      <c r="B91" s="30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314"/>
      <c r="N91" s="316"/>
      <c r="O91" s="316"/>
    </row>
    <row r="92" spans="1:15">
      <c r="A92" s="353"/>
      <c r="B92" s="30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314"/>
      <c r="N92" s="316"/>
      <c r="O92" s="316"/>
    </row>
    <row r="93" spans="1:15" ht="30" customHeight="1">
      <c r="A93" s="353"/>
      <c r="B93" s="30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314"/>
      <c r="N93" s="316"/>
      <c r="O93" s="316"/>
    </row>
    <row r="94" spans="1:15">
      <c r="A94" s="353"/>
      <c r="B94" s="30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314"/>
      <c r="N94" s="316"/>
      <c r="O94" s="316"/>
    </row>
    <row r="95" spans="1:15">
      <c r="A95" s="332"/>
      <c r="B95" s="30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1:15">
      <c r="A96" s="355"/>
      <c r="B96" s="30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1:12">
      <c r="A97" s="355"/>
      <c r="B97" s="30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1:12">
      <c r="A98" s="356"/>
      <c r="B98" s="30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1:12">
      <c r="A99" s="356"/>
      <c r="B99" s="30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1:12">
      <c r="A100" s="356"/>
      <c r="B100" s="30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1:12">
      <c r="A101" s="356"/>
      <c r="B101" s="30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1:12">
      <c r="A102" s="356"/>
      <c r="B102" s="30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1:12">
      <c r="A103" s="353"/>
      <c r="B103" s="30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1:12">
      <c r="A104" s="356"/>
      <c r="B104" s="357"/>
      <c r="C104" s="325"/>
      <c r="D104" s="325"/>
      <c r="E104" s="314"/>
      <c r="F104" s="358"/>
      <c r="G104" s="358"/>
    </row>
    <row r="105" spans="1:12">
      <c r="A105" s="353"/>
      <c r="B105" s="58"/>
      <c r="C105" s="325"/>
      <c r="D105" s="325"/>
      <c r="E105" s="314"/>
      <c r="F105" s="358"/>
      <c r="G105" s="358"/>
    </row>
    <row r="106" spans="1:12">
      <c r="A106" s="356"/>
      <c r="B106" s="357"/>
      <c r="C106" s="325"/>
      <c r="D106" s="325"/>
      <c r="E106" s="314"/>
      <c r="F106" s="358"/>
      <c r="G106" s="358"/>
    </row>
    <row r="107" spans="1:12">
      <c r="A107" s="359"/>
      <c r="B107" s="357"/>
      <c r="C107" s="325"/>
      <c r="D107" s="325"/>
      <c r="E107" s="314"/>
      <c r="F107" s="358"/>
      <c r="G107" s="358"/>
    </row>
    <row r="108" spans="1:12">
      <c r="A108" s="353"/>
      <c r="B108" s="58"/>
      <c r="C108" s="325"/>
      <c r="D108" s="325"/>
      <c r="E108" s="314"/>
      <c r="F108" s="358"/>
      <c r="G108" s="358"/>
    </row>
    <row r="109" spans="1:12">
      <c r="A109" s="356"/>
      <c r="B109" s="357"/>
      <c r="C109" s="325"/>
      <c r="D109" s="325"/>
      <c r="E109" s="314"/>
      <c r="F109" s="358"/>
      <c r="G109" s="358"/>
    </row>
    <row r="110" spans="1:12">
      <c r="A110" s="356"/>
      <c r="B110" s="357"/>
    </row>
    <row r="111" spans="1:12">
      <c r="A111" s="58"/>
      <c r="B111" s="351"/>
      <c r="C111" s="360"/>
    </row>
    <row r="112" spans="1:12">
      <c r="A112" s="359"/>
      <c r="B112" s="357"/>
    </row>
    <row r="113" spans="1:2">
      <c r="A113" s="353"/>
      <c r="B113" s="58"/>
    </row>
    <row r="114" spans="1:2">
      <c r="A114" s="353"/>
      <c r="B114" s="58"/>
    </row>
    <row r="115" spans="1:2">
      <c r="A115" s="356"/>
      <c r="B115" s="357"/>
    </row>
    <row r="116" spans="1:2">
      <c r="A116" s="58"/>
      <c r="B116" s="58"/>
    </row>
    <row r="117" spans="1:2">
      <c r="A117" s="356"/>
      <c r="B117" s="357"/>
    </row>
  </sheetData>
  <mergeCells count="1">
    <mergeCell ref="E3:F3"/>
  </mergeCells>
  <pageMargins left="0.7" right="0.7" top="0.75" bottom="0.75" header="0.3" footer="0.3"/>
  <ignoredErrors>
    <ignoredError sqref="A7 A8:A12 A27 A13:A2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92D050"/>
  </sheetPr>
  <dimension ref="A1:O119"/>
  <sheetViews>
    <sheetView workbookViewId="0">
      <selection activeCell="P25" sqref="P25"/>
    </sheetView>
  </sheetViews>
  <sheetFormatPr defaultRowHeight="15.75"/>
  <cols>
    <col min="1" max="1" width="9.85546875" style="302" customWidth="1"/>
    <col min="2" max="2" width="74.140625" style="26" customWidth="1"/>
    <col min="3" max="3" width="8.85546875" style="26" customWidth="1"/>
    <col min="4" max="4" width="9" style="26" customWidth="1"/>
    <col min="5" max="5" width="8.85546875" style="26" customWidth="1"/>
    <col min="6" max="6" width="8.28515625" style="26" customWidth="1"/>
    <col min="7" max="7" width="8" style="26" customWidth="1"/>
    <col min="8" max="8" width="7" style="26" customWidth="1"/>
    <col min="9" max="10" width="7.7109375" style="26" customWidth="1"/>
    <col min="11" max="12" width="8.42578125" style="26" customWidth="1"/>
    <col min="13" max="13" width="14.140625" style="26" customWidth="1"/>
    <col min="14" max="14" width="15" style="26" customWidth="1"/>
    <col min="15" max="15" width="17.42578125" style="26" customWidth="1"/>
    <col min="16" max="16384" width="9.140625" style="26"/>
  </cols>
  <sheetData>
    <row r="1" spans="1:15">
      <c r="A1" s="361" t="s">
        <v>94</v>
      </c>
      <c r="B1" s="362"/>
    </row>
    <row r="3" spans="1:15">
      <c r="A3" s="363" t="s">
        <v>193</v>
      </c>
      <c r="G3" s="30"/>
      <c r="H3" s="30"/>
      <c r="I3" s="30"/>
      <c r="J3" s="30"/>
    </row>
    <row r="4" spans="1:15">
      <c r="E4" s="406" t="s">
        <v>95</v>
      </c>
      <c r="F4" s="406"/>
      <c r="G4" s="291"/>
      <c r="H4" s="291"/>
      <c r="I4" s="291"/>
      <c r="J4" s="291"/>
    </row>
    <row r="5" spans="1:15">
      <c r="A5" s="364" t="s">
        <v>81</v>
      </c>
      <c r="B5" s="362"/>
      <c r="C5" s="333" t="s">
        <v>41</v>
      </c>
      <c r="D5" s="333" t="s">
        <v>42</v>
      </c>
      <c r="E5" s="333" t="s">
        <v>43</v>
      </c>
      <c r="F5" s="333" t="s">
        <v>44</v>
      </c>
      <c r="G5" s="333" t="s">
        <v>47</v>
      </c>
      <c r="H5" s="333" t="s">
        <v>53</v>
      </c>
      <c r="I5" s="333" t="s">
        <v>122</v>
      </c>
      <c r="J5" s="333" t="s">
        <v>128</v>
      </c>
      <c r="K5" s="33" t="s">
        <v>145</v>
      </c>
      <c r="L5" s="33" t="s">
        <v>176</v>
      </c>
      <c r="M5" s="35" t="s">
        <v>179</v>
      </c>
      <c r="N5" s="36" t="s">
        <v>183</v>
      </c>
      <c r="O5" s="36" t="s">
        <v>184</v>
      </c>
    </row>
    <row r="6" spans="1:15">
      <c r="A6" s="361" t="s">
        <v>96</v>
      </c>
      <c r="B6" s="286" t="s">
        <v>97</v>
      </c>
      <c r="C6" s="365">
        <v>38.786512911354876</v>
      </c>
      <c r="D6" s="365">
        <v>58.65961666420452</v>
      </c>
      <c r="E6" s="365">
        <v>63.72504194830433</v>
      </c>
      <c r="F6" s="365">
        <v>37.769219304422755</v>
      </c>
      <c r="G6" s="365">
        <v>37.870091578504862</v>
      </c>
      <c r="H6" s="365">
        <v>45.905419906835782</v>
      </c>
      <c r="I6" s="365">
        <v>45.981121061570718</v>
      </c>
      <c r="J6" s="365">
        <v>39.776910400877007</v>
      </c>
      <c r="K6" s="38">
        <v>41.031331711794046</v>
      </c>
      <c r="L6" s="38">
        <v>50.433116070813405</v>
      </c>
      <c r="M6" s="39">
        <f>L6/L$6*100</f>
        <v>100</v>
      </c>
      <c r="N6" s="40">
        <f>L6/K6-1</f>
        <v>0.229136710089205</v>
      </c>
      <c r="O6" s="40">
        <f>L6/H6-1</f>
        <v>9.8630971531607825E-2</v>
      </c>
    </row>
    <row r="7" spans="1:15" s="48" customFormat="1">
      <c r="A7" s="366"/>
      <c r="B7" s="367"/>
      <c r="C7" s="368"/>
      <c r="D7" s="368"/>
      <c r="E7" s="368"/>
      <c r="F7" s="368"/>
      <c r="G7" s="368"/>
      <c r="H7" s="368"/>
      <c r="I7" s="368"/>
      <c r="J7" s="368"/>
      <c r="K7" s="128"/>
      <c r="L7" s="128"/>
      <c r="M7" s="45"/>
      <c r="N7" s="47"/>
      <c r="O7" s="369"/>
    </row>
    <row r="8" spans="1:15" s="48" customFormat="1">
      <c r="A8" s="26" t="s">
        <v>23</v>
      </c>
      <c r="B8" s="26" t="s">
        <v>142</v>
      </c>
      <c r="C8" s="50">
        <v>5.2366299673880814</v>
      </c>
      <c r="D8" s="296">
        <v>7.7570686260976824</v>
      </c>
      <c r="E8" s="296">
        <v>5.868526084542439</v>
      </c>
      <c r="F8" s="296">
        <v>6.1761974685744079</v>
      </c>
      <c r="G8" s="296">
        <v>9.1045978724313841</v>
      </c>
      <c r="H8" s="296">
        <v>10.138586763385341</v>
      </c>
      <c r="I8" s="296">
        <v>12.465409283881824</v>
      </c>
      <c r="J8" s="296">
        <v>8.4880434752598539</v>
      </c>
      <c r="K8" s="296">
        <v>8.9391770901467211</v>
      </c>
      <c r="L8" s="296">
        <v>10.698758059221174</v>
      </c>
      <c r="M8" s="45">
        <f>L8/L$6*100</f>
        <v>21.213755747709484</v>
      </c>
      <c r="N8" s="51">
        <f>L8/K8-1</f>
        <v>0.19683925615635967</v>
      </c>
      <c r="O8" s="51">
        <f t="shared" ref="O8:O27" si="0">L8/H8-1</f>
        <v>5.5251418063397617E-2</v>
      </c>
    </row>
    <row r="9" spans="1:15" s="48" customFormat="1">
      <c r="A9" s="26" t="s">
        <v>24</v>
      </c>
      <c r="B9" s="26" t="s">
        <v>89</v>
      </c>
      <c r="C9" s="50">
        <v>9.4315849866587609</v>
      </c>
      <c r="D9" s="296">
        <v>4.1007440732473786</v>
      </c>
      <c r="E9" s="296">
        <v>37.322020311518287</v>
      </c>
      <c r="F9" s="296">
        <v>6.1074511484098934</v>
      </c>
      <c r="G9" s="296">
        <v>6.1020422022401455</v>
      </c>
      <c r="H9" s="296">
        <v>6.987384073689527</v>
      </c>
      <c r="I9" s="296">
        <v>7.0653037281730153</v>
      </c>
      <c r="J9" s="296">
        <v>5.6895219359029889</v>
      </c>
      <c r="K9" s="296">
        <v>5.007568872788899</v>
      </c>
      <c r="L9" s="296">
        <v>8.9741781055760992</v>
      </c>
      <c r="M9" s="45">
        <f>L9/L$6*100</f>
        <v>17.794216984283516</v>
      </c>
      <c r="N9" s="51">
        <f t="shared" ref="N9:N27" si="1">L9/K9-1</f>
        <v>0.79212275128989895</v>
      </c>
      <c r="O9" s="51">
        <f t="shared" si="0"/>
        <v>0.28434017808863499</v>
      </c>
    </row>
    <row r="10" spans="1:15" s="48" customFormat="1">
      <c r="A10" s="26" t="s">
        <v>21</v>
      </c>
      <c r="B10" s="26" t="s">
        <v>99</v>
      </c>
      <c r="C10" s="50">
        <v>5.8727814571597987</v>
      </c>
      <c r="D10" s="296">
        <v>2.904173955182237</v>
      </c>
      <c r="E10" s="296">
        <v>5.4871428659097887</v>
      </c>
      <c r="F10" s="296">
        <v>5.841283933846956</v>
      </c>
      <c r="G10" s="296">
        <v>5.6319063242796474</v>
      </c>
      <c r="H10" s="296">
        <v>6.1591231465372092</v>
      </c>
      <c r="I10" s="296">
        <v>3.3033956097762824</v>
      </c>
      <c r="J10" s="296">
        <v>4.7954681937527068</v>
      </c>
      <c r="K10" s="296">
        <v>1.4829495987474537</v>
      </c>
      <c r="L10" s="296">
        <v>8.1616936458122922</v>
      </c>
      <c r="M10" s="45">
        <f>L10/L$6*100</f>
        <v>16.183203184099142</v>
      </c>
      <c r="N10" s="51">
        <f t="shared" si="1"/>
        <v>4.5036891696831223</v>
      </c>
      <c r="O10" s="51">
        <f t="shared" si="0"/>
        <v>0.32513889585094113</v>
      </c>
    </row>
    <row r="11" spans="1:15" s="48" customFormat="1">
      <c r="A11" s="26" t="s">
        <v>22</v>
      </c>
      <c r="B11" s="26" t="s">
        <v>86</v>
      </c>
      <c r="C11" s="50">
        <v>2.5657035146753628</v>
      </c>
      <c r="D11" s="296">
        <v>2.0704901421480808</v>
      </c>
      <c r="E11" s="296">
        <v>2.4667258755972474</v>
      </c>
      <c r="F11" s="296">
        <v>2.1442368924868216</v>
      </c>
      <c r="G11" s="296">
        <v>2.3008793541767605</v>
      </c>
      <c r="H11" s="296">
        <v>3.5481445630822765</v>
      </c>
      <c r="I11" s="296">
        <v>1.7680834073542799</v>
      </c>
      <c r="J11" s="296">
        <v>2.4928964933412732</v>
      </c>
      <c r="K11" s="296">
        <v>3.3284715903812905</v>
      </c>
      <c r="L11" s="296">
        <v>2.9355312057241751</v>
      </c>
      <c r="M11" s="45">
        <f>L11/L$6*100</f>
        <v>5.8206421383964857</v>
      </c>
      <c r="N11" s="51">
        <f t="shared" si="1"/>
        <v>-0.11805430029586117</v>
      </c>
      <c r="O11" s="51">
        <f t="shared" si="0"/>
        <v>-0.1726573837301385</v>
      </c>
    </row>
    <row r="12" spans="1:15" s="48" customFormat="1">
      <c r="A12" s="26" t="s">
        <v>138</v>
      </c>
      <c r="B12" s="26" t="s">
        <v>133</v>
      </c>
      <c r="C12" s="50">
        <v>0.98533039134301803</v>
      </c>
      <c r="D12" s="296">
        <v>0.48200374166642196</v>
      </c>
      <c r="E12" s="296">
        <v>0.51816410087815423</v>
      </c>
      <c r="F12" s="296">
        <v>1.9632734489949604</v>
      </c>
      <c r="G12" s="296">
        <v>0.63841113375324199</v>
      </c>
      <c r="H12" s="296">
        <v>1.1160520078010998</v>
      </c>
      <c r="I12" s="296">
        <v>2.3947417257454968</v>
      </c>
      <c r="J12" s="296">
        <v>2.9899790805002167</v>
      </c>
      <c r="K12" s="296">
        <v>2.4075810979238756</v>
      </c>
      <c r="L12" s="296">
        <v>2.1665551896205977</v>
      </c>
      <c r="M12" s="45">
        <f t="shared" ref="M12:M27" si="2">L12/L$6*100</f>
        <v>4.2958979305949008</v>
      </c>
      <c r="N12" s="51">
        <f t="shared" si="1"/>
        <v>-0.10011123135628597</v>
      </c>
      <c r="O12" s="51">
        <f t="shared" si="0"/>
        <v>0.94126722991095235</v>
      </c>
    </row>
    <row r="13" spans="1:15" s="48" customFormat="1">
      <c r="A13" s="26" t="s">
        <v>137</v>
      </c>
      <c r="B13" s="26" t="s">
        <v>136</v>
      </c>
      <c r="C13" s="296">
        <v>0</v>
      </c>
      <c r="D13" s="296">
        <v>0</v>
      </c>
      <c r="E13" s="296">
        <v>0.18109700317070676</v>
      </c>
      <c r="F13" s="296">
        <v>5.4222397613392804E-3</v>
      </c>
      <c r="G13" s="296">
        <v>3.4356274403625278E-2</v>
      </c>
      <c r="H13" s="296">
        <v>0.16786192894825455</v>
      </c>
      <c r="I13" s="296">
        <v>0.17737098149016578</v>
      </c>
      <c r="J13" s="296">
        <v>1.4642674047206583</v>
      </c>
      <c r="K13" s="296">
        <v>1.986384384986009</v>
      </c>
      <c r="L13" s="296">
        <v>1.1771588816949801</v>
      </c>
      <c r="M13" s="45">
        <f t="shared" si="2"/>
        <v>2.3340990472254877</v>
      </c>
      <c r="N13" s="51">
        <f t="shared" si="1"/>
        <v>-0.40738615819149659</v>
      </c>
      <c r="O13" s="51">
        <f t="shared" si="0"/>
        <v>6.0126614716661182</v>
      </c>
    </row>
    <row r="14" spans="1:15" s="48" customFormat="1">
      <c r="A14" s="26" t="s">
        <v>217</v>
      </c>
      <c r="B14" s="26" t="s">
        <v>218</v>
      </c>
      <c r="C14" s="50">
        <v>0</v>
      </c>
      <c r="D14" s="296">
        <v>0</v>
      </c>
      <c r="E14" s="296">
        <v>0</v>
      </c>
      <c r="F14" s="296">
        <v>0</v>
      </c>
      <c r="G14" s="296">
        <v>0</v>
      </c>
      <c r="H14" s="296">
        <v>0</v>
      </c>
      <c r="I14" s="296">
        <v>0</v>
      </c>
      <c r="J14" s="296">
        <v>0</v>
      </c>
      <c r="K14" s="296">
        <v>0</v>
      </c>
      <c r="L14" s="296">
        <v>1.0084072743703132</v>
      </c>
      <c r="M14" s="45">
        <f t="shared" si="2"/>
        <v>1.9994942865604481</v>
      </c>
      <c r="N14" s="51">
        <v>0</v>
      </c>
      <c r="O14" s="51">
        <v>0</v>
      </c>
    </row>
    <row r="15" spans="1:15" s="48" customFormat="1">
      <c r="A15" s="26" t="s">
        <v>143</v>
      </c>
      <c r="B15" s="26" t="s">
        <v>144</v>
      </c>
      <c r="C15" s="50">
        <v>2.7532003646605396</v>
      </c>
      <c r="D15" s="296">
        <v>2.5733970131134538</v>
      </c>
      <c r="E15" s="296">
        <v>2.5710350458072155</v>
      </c>
      <c r="F15" s="296">
        <v>2.9332106571858887</v>
      </c>
      <c r="G15" s="296">
        <v>3.1078034699461341</v>
      </c>
      <c r="H15" s="296">
        <v>2.1907458917948142</v>
      </c>
      <c r="I15" s="296">
        <v>2.3169712159664559</v>
      </c>
      <c r="J15" s="296">
        <v>1.854087203605457</v>
      </c>
      <c r="K15" s="296">
        <v>2.8957652302599892</v>
      </c>
      <c r="L15" s="296">
        <v>0.95589903199107962</v>
      </c>
      <c r="M15" s="45">
        <f t="shared" si="2"/>
        <v>1.8953796760225894</v>
      </c>
      <c r="N15" s="51">
        <f t="shared" si="1"/>
        <v>-0.66989760702898682</v>
      </c>
      <c r="O15" s="51">
        <f t="shared" si="0"/>
        <v>-0.56366503501328513</v>
      </c>
    </row>
    <row r="16" spans="1:15" s="48" customFormat="1">
      <c r="A16" s="26" t="s">
        <v>219</v>
      </c>
      <c r="B16" s="26" t="s">
        <v>220</v>
      </c>
      <c r="C16" s="50">
        <v>0</v>
      </c>
      <c r="D16" s="296">
        <v>0</v>
      </c>
      <c r="E16" s="296">
        <v>0</v>
      </c>
      <c r="F16" s="296">
        <v>0</v>
      </c>
      <c r="G16" s="296">
        <v>0</v>
      </c>
      <c r="H16" s="296">
        <v>0</v>
      </c>
      <c r="I16" s="296">
        <v>0</v>
      </c>
      <c r="J16" s="296">
        <v>0</v>
      </c>
      <c r="K16" s="296">
        <v>0</v>
      </c>
      <c r="L16" s="296">
        <v>0.75857278211456103</v>
      </c>
      <c r="M16" s="45">
        <f t="shared" si="2"/>
        <v>1.5041164243142244</v>
      </c>
      <c r="N16" s="51">
        <v>0</v>
      </c>
      <c r="O16" s="51">
        <v>0</v>
      </c>
    </row>
    <row r="17" spans="1:15" s="48" customFormat="1">
      <c r="A17" s="26" t="s">
        <v>150</v>
      </c>
      <c r="B17" s="26" t="s">
        <v>151</v>
      </c>
      <c r="C17" s="296">
        <v>0</v>
      </c>
      <c r="D17" s="296">
        <v>0</v>
      </c>
      <c r="E17" s="296">
        <v>0</v>
      </c>
      <c r="F17" s="296">
        <v>4.6777654521230373E-2</v>
      </c>
      <c r="G17" s="296">
        <v>0</v>
      </c>
      <c r="H17" s="296">
        <v>0</v>
      </c>
      <c r="I17" s="296">
        <v>0</v>
      </c>
      <c r="J17" s="296">
        <v>1.8895355132091816E-2</v>
      </c>
      <c r="K17" s="296">
        <v>0.99482223187309138</v>
      </c>
      <c r="L17" s="296">
        <v>0.70362203051515049</v>
      </c>
      <c r="M17" s="45">
        <f t="shared" si="2"/>
        <v>1.3951587475324567</v>
      </c>
      <c r="N17" s="51">
        <f t="shared" si="1"/>
        <v>-0.29271581598016505</v>
      </c>
      <c r="O17" s="51">
        <v>0</v>
      </c>
    </row>
    <row r="18" spans="1:15" s="48" customFormat="1">
      <c r="A18" s="26" t="s">
        <v>221</v>
      </c>
      <c r="B18" s="26" t="s">
        <v>222</v>
      </c>
      <c r="C18" s="50">
        <v>0</v>
      </c>
      <c r="D18" s="296">
        <v>0.17786251138065728</v>
      </c>
      <c r="E18" s="296">
        <v>0.15833056152193922</v>
      </c>
      <c r="F18" s="296">
        <v>0</v>
      </c>
      <c r="G18" s="296">
        <v>0</v>
      </c>
      <c r="H18" s="296">
        <v>0</v>
      </c>
      <c r="I18" s="296">
        <v>0</v>
      </c>
      <c r="J18" s="296">
        <v>0</v>
      </c>
      <c r="K18" s="296">
        <v>0</v>
      </c>
      <c r="L18" s="296">
        <v>0.66803128021222757</v>
      </c>
      <c r="M18" s="45">
        <f t="shared" si="2"/>
        <v>1.3245885486715541</v>
      </c>
      <c r="N18" s="51">
        <v>0</v>
      </c>
      <c r="O18" s="51">
        <v>0</v>
      </c>
    </row>
    <row r="19" spans="1:15" s="48" customFormat="1" ht="24" customHeight="1">
      <c r="A19" s="26" t="s">
        <v>160</v>
      </c>
      <c r="B19" s="26" t="s">
        <v>161</v>
      </c>
      <c r="C19" s="50">
        <v>0.69751736436406753</v>
      </c>
      <c r="D19" s="296">
        <v>0.42272414755205734</v>
      </c>
      <c r="E19" s="296">
        <v>0.29298587647394031</v>
      </c>
      <c r="F19" s="296">
        <v>0.5826507791229798</v>
      </c>
      <c r="G19" s="296">
        <v>0.43041471770171286</v>
      </c>
      <c r="H19" s="296">
        <v>0.33627564260859805</v>
      </c>
      <c r="I19" s="296">
        <v>0.52899043888444452</v>
      </c>
      <c r="J19" s="296">
        <v>0.66345812987223907</v>
      </c>
      <c r="K19" s="296">
        <v>0.41830019280539465</v>
      </c>
      <c r="L19" s="296">
        <v>0.6106576215456867</v>
      </c>
      <c r="M19" s="45">
        <f t="shared" si="2"/>
        <v>1.2108266732681343</v>
      </c>
      <c r="N19" s="51">
        <f t="shared" si="1"/>
        <v>0.45985498464683294</v>
      </c>
      <c r="O19" s="51">
        <f t="shared" si="0"/>
        <v>0.81594366100565474</v>
      </c>
    </row>
    <row r="20" spans="1:15" s="48" customFormat="1">
      <c r="A20" s="26" t="s">
        <v>223</v>
      </c>
      <c r="B20" s="26" t="s">
        <v>224</v>
      </c>
      <c r="C20" s="388">
        <v>0</v>
      </c>
      <c r="D20" s="388">
        <v>0</v>
      </c>
      <c r="E20" s="388">
        <v>0.45564745832054826</v>
      </c>
      <c r="F20" s="388">
        <v>2.8770541041533919E-2</v>
      </c>
      <c r="G20" s="388">
        <v>0</v>
      </c>
      <c r="H20" s="388">
        <v>0.10890704203614322</v>
      </c>
      <c r="I20" s="388">
        <v>0.46383308184601801</v>
      </c>
      <c r="J20" s="388">
        <v>0</v>
      </c>
      <c r="K20" s="388">
        <v>1.6829735521334321E-2</v>
      </c>
      <c r="L20" s="296">
        <v>0.55487900220224695</v>
      </c>
      <c r="M20" s="45">
        <f t="shared" si="2"/>
        <v>1.1002274803387886</v>
      </c>
      <c r="N20" s="51">
        <f t="shared" si="1"/>
        <v>31.970155799468806</v>
      </c>
      <c r="O20" s="51">
        <f t="shared" si="0"/>
        <v>4.094978174304817</v>
      </c>
    </row>
    <row r="21" spans="1:15" s="48" customFormat="1">
      <c r="A21" s="26" t="s">
        <v>156</v>
      </c>
      <c r="B21" s="26" t="s">
        <v>157</v>
      </c>
      <c r="C21" s="50">
        <v>0.21132925733768157</v>
      </c>
      <c r="D21" s="296">
        <v>6.6413564275015421E-2</v>
      </c>
      <c r="E21" s="296">
        <v>0.24804534841245487</v>
      </c>
      <c r="F21" s="296">
        <v>0.40745507878120835</v>
      </c>
      <c r="G21" s="296">
        <v>0.2269129250149628</v>
      </c>
      <c r="H21" s="296">
        <v>0.28949607559771018</v>
      </c>
      <c r="I21" s="296">
        <v>0.3942746710435574</v>
      </c>
      <c r="J21" s="296">
        <v>0.40996081095712428</v>
      </c>
      <c r="K21" s="296">
        <v>0.50495916000363339</v>
      </c>
      <c r="L21" s="296">
        <v>0.54672009163550106</v>
      </c>
      <c r="M21" s="45">
        <f t="shared" si="2"/>
        <v>1.0840497955110457</v>
      </c>
      <c r="N21" s="51">
        <f t="shared" si="1"/>
        <v>8.2701602306941346E-2</v>
      </c>
      <c r="O21" s="51">
        <f t="shared" si="0"/>
        <v>0.88852332628935105</v>
      </c>
    </row>
    <row r="22" spans="1:15" s="48" customFormat="1">
      <c r="A22" s="26" t="s">
        <v>225</v>
      </c>
      <c r="B22" s="26" t="s">
        <v>226</v>
      </c>
      <c r="C22" s="388">
        <v>0</v>
      </c>
      <c r="D22" s="388">
        <v>0</v>
      </c>
      <c r="E22" s="388">
        <v>0</v>
      </c>
      <c r="F22" s="388">
        <v>0</v>
      </c>
      <c r="G22" s="388">
        <v>0</v>
      </c>
      <c r="H22" s="388">
        <v>0</v>
      </c>
      <c r="I22" s="388">
        <v>0</v>
      </c>
      <c r="J22" s="388">
        <v>0</v>
      </c>
      <c r="K22" s="388">
        <v>1.6286297670647498E-2</v>
      </c>
      <c r="L22" s="296">
        <v>0.50002169565319554</v>
      </c>
      <c r="M22" s="45">
        <f t="shared" si="2"/>
        <v>0.99145508865863541</v>
      </c>
      <c r="N22" s="51">
        <f t="shared" si="1"/>
        <v>29.701986772253075</v>
      </c>
      <c r="O22" s="51">
        <v>0</v>
      </c>
    </row>
    <row r="23" spans="1:15" s="48" customFormat="1">
      <c r="A23" s="26" t="s">
        <v>154</v>
      </c>
      <c r="B23" s="26" t="s">
        <v>155</v>
      </c>
      <c r="C23" s="50">
        <v>1.1116431114734657</v>
      </c>
      <c r="D23" s="296">
        <v>1.0750451187993773</v>
      </c>
      <c r="E23" s="296">
        <v>0.67296386709332401</v>
      </c>
      <c r="F23" s="296">
        <v>0.86432305508891849</v>
      </c>
      <c r="G23" s="296">
        <v>0.46026528343831047</v>
      </c>
      <c r="H23" s="296">
        <v>1.0216219581322259</v>
      </c>
      <c r="I23" s="296">
        <v>0.87304215194063606</v>
      </c>
      <c r="J23" s="296">
        <v>0.38703162489172804</v>
      </c>
      <c r="K23" s="296">
        <v>0.54056490670781532</v>
      </c>
      <c r="L23" s="296">
        <v>0.49398866417144083</v>
      </c>
      <c r="M23" s="45">
        <f t="shared" si="2"/>
        <v>0.97949264819930759</v>
      </c>
      <c r="N23" s="51">
        <f t="shared" si="1"/>
        <v>-8.6162164725113621E-2</v>
      </c>
      <c r="O23" s="51">
        <f t="shared" si="0"/>
        <v>-0.5164662816424066</v>
      </c>
    </row>
    <row r="24" spans="1:15" s="48" customFormat="1">
      <c r="A24" s="26" t="s">
        <v>152</v>
      </c>
      <c r="B24" s="26" t="s">
        <v>153</v>
      </c>
      <c r="C24" s="296">
        <v>0</v>
      </c>
      <c r="D24" s="296">
        <v>0.10367759258715381</v>
      </c>
      <c r="E24" s="296">
        <v>3.5656347988719882E-2</v>
      </c>
      <c r="F24" s="296">
        <v>0</v>
      </c>
      <c r="G24" s="296">
        <v>4.9876563969561373E-3</v>
      </c>
      <c r="H24" s="296">
        <v>7.0823759681221234E-3</v>
      </c>
      <c r="I24" s="296">
        <v>7.0365548536592097E-3</v>
      </c>
      <c r="J24" s="296">
        <v>2.6626732351667389E-3</v>
      </c>
      <c r="K24" s="296">
        <v>0.64453921017298499</v>
      </c>
      <c r="L24" s="296">
        <v>0.49091044038356868</v>
      </c>
      <c r="M24" s="45">
        <f t="shared" si="2"/>
        <v>0.97338907176443101</v>
      </c>
      <c r="N24" s="51">
        <f t="shared" si="1"/>
        <v>-0.23835442028140474</v>
      </c>
      <c r="O24" s="51">
        <f t="shared" si="0"/>
        <v>68.314371701412583</v>
      </c>
    </row>
    <row r="25" spans="1:15" s="48" customFormat="1">
      <c r="A25" s="26" t="s">
        <v>165</v>
      </c>
      <c r="B25" s="26" t="s">
        <v>166</v>
      </c>
      <c r="C25" s="388">
        <v>0</v>
      </c>
      <c r="D25" s="388">
        <v>8.7704951687274227E-2</v>
      </c>
      <c r="E25" s="388">
        <v>0</v>
      </c>
      <c r="F25" s="388">
        <v>2.7647771244858947E-2</v>
      </c>
      <c r="G25" s="388">
        <v>2.2919787955653088E-2</v>
      </c>
      <c r="H25" s="388">
        <v>0</v>
      </c>
      <c r="I25" s="388">
        <v>0.11453142947780751</v>
      </c>
      <c r="J25" s="388">
        <v>0.49731981512559548</v>
      </c>
      <c r="K25" s="388">
        <v>0</v>
      </c>
      <c r="L25" s="296">
        <v>0.47041754240319844</v>
      </c>
      <c r="M25" s="45">
        <f t="shared" si="2"/>
        <v>0.93275525895065192</v>
      </c>
      <c r="N25" s="51">
        <v>0</v>
      </c>
      <c r="O25" s="51">
        <v>0</v>
      </c>
    </row>
    <row r="26" spans="1:15" s="48" customFormat="1">
      <c r="A26" s="26" t="s">
        <v>227</v>
      </c>
      <c r="B26" s="26" t="s">
        <v>228</v>
      </c>
      <c r="C26" s="388">
        <v>0</v>
      </c>
      <c r="D26" s="388">
        <v>0</v>
      </c>
      <c r="E26" s="388">
        <v>0</v>
      </c>
      <c r="F26" s="388">
        <v>2.9801965185657187E-2</v>
      </c>
      <c r="G26" s="388">
        <v>0</v>
      </c>
      <c r="H26" s="388">
        <v>1.0702243517790998E-2</v>
      </c>
      <c r="I26" s="388">
        <v>7.6578604728145426E-3</v>
      </c>
      <c r="J26" s="388">
        <v>0.2149074978345604</v>
      </c>
      <c r="K26" s="399">
        <v>0.25724940321144679</v>
      </c>
      <c r="L26" s="398">
        <v>0.42177582761271754</v>
      </c>
      <c r="M26" s="45">
        <f t="shared" si="2"/>
        <v>0.83630729265369974</v>
      </c>
      <c r="N26" s="51">
        <f t="shared" si="1"/>
        <v>0.63955998477492226</v>
      </c>
      <c r="O26" s="51">
        <f t="shared" si="0"/>
        <v>38.410038363598588</v>
      </c>
    </row>
    <row r="27" spans="1:15" s="48" customFormat="1">
      <c r="A27" s="52" t="s">
        <v>229</v>
      </c>
      <c r="B27" s="52" t="s">
        <v>230</v>
      </c>
      <c r="C27" s="400">
        <v>0.38531286095463979</v>
      </c>
      <c r="D27" s="400">
        <v>0.28336679344474142</v>
      </c>
      <c r="E27" s="400">
        <v>0.66323116497903245</v>
      </c>
      <c r="F27" s="400">
        <v>0.43807626716098014</v>
      </c>
      <c r="G27" s="400">
        <v>0.32364924758457547</v>
      </c>
      <c r="H27" s="400">
        <v>0.45608343669323159</v>
      </c>
      <c r="I27" s="400">
        <v>0.59666899257951511</v>
      </c>
      <c r="J27" s="400">
        <v>0.82010694294066688</v>
      </c>
      <c r="K27" s="400">
        <v>6.2309980939585487E-2</v>
      </c>
      <c r="L27" s="370">
        <v>0.42130944924818103</v>
      </c>
      <c r="M27" s="55">
        <f t="shared" si="2"/>
        <v>0.8353825463741289</v>
      </c>
      <c r="N27" s="56">
        <f t="shared" si="1"/>
        <v>5.7615082350398126</v>
      </c>
      <c r="O27" s="56">
        <f t="shared" si="0"/>
        <v>-7.6244793490363172E-2</v>
      </c>
    </row>
    <row r="28" spans="1:15" s="48" customFormat="1">
      <c r="A28" s="276" t="s">
        <v>169</v>
      </c>
      <c r="B28" s="367"/>
      <c r="C28" s="368"/>
      <c r="D28" s="368"/>
      <c r="E28" s="368"/>
      <c r="F28" s="368"/>
      <c r="G28" s="368"/>
      <c r="H28" s="368"/>
      <c r="I28" s="368"/>
      <c r="J28" s="368"/>
      <c r="K28" s="128"/>
      <c r="L28" s="128"/>
    </row>
    <row r="29" spans="1:15" s="48" customFormat="1">
      <c r="A29" s="366"/>
      <c r="B29" s="367"/>
      <c r="C29" s="368"/>
      <c r="D29" s="368"/>
      <c r="E29" s="368"/>
      <c r="F29" s="368"/>
      <c r="G29" s="368"/>
      <c r="H29" s="368"/>
      <c r="I29" s="368"/>
      <c r="J29" s="368"/>
      <c r="K29" s="128"/>
      <c r="L29" s="128"/>
    </row>
    <row r="30" spans="1:15" s="48" customFormat="1">
      <c r="A30" s="366"/>
      <c r="B30" s="367"/>
      <c r="C30" s="368"/>
      <c r="D30" s="368"/>
      <c r="E30" s="368"/>
      <c r="F30" s="368"/>
      <c r="G30" s="368"/>
      <c r="H30" s="368"/>
      <c r="I30" s="368"/>
      <c r="J30" s="368"/>
      <c r="K30" s="128"/>
      <c r="L30" s="128"/>
    </row>
    <row r="31" spans="1:15" s="48" customFormat="1">
      <c r="A31" s="26"/>
      <c r="B31" s="26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5" s="48" customFormat="1">
      <c r="A32" s="26"/>
      <c r="B32" s="26"/>
      <c r="C32" s="50"/>
      <c r="D32" s="296"/>
      <c r="E32" s="296"/>
      <c r="F32" s="296"/>
      <c r="G32" s="296"/>
      <c r="H32" s="296"/>
      <c r="I32" s="296"/>
      <c r="J32" s="296"/>
      <c r="K32" s="296"/>
      <c r="L32" s="296"/>
    </row>
    <row r="33" spans="1:12" s="48" customFormat="1">
      <c r="A33" s="26"/>
      <c r="B33" s="26"/>
      <c r="C33" s="50"/>
      <c r="D33" s="296"/>
      <c r="E33" s="296"/>
      <c r="F33" s="296"/>
      <c r="G33" s="296"/>
      <c r="H33" s="296"/>
      <c r="I33" s="296"/>
      <c r="J33" s="296"/>
      <c r="K33" s="296"/>
      <c r="L33" s="296"/>
    </row>
    <row r="34" spans="1:12">
      <c r="A34" s="26"/>
      <c r="C34" s="50"/>
      <c r="D34" s="296"/>
      <c r="E34" s="296"/>
      <c r="F34" s="296"/>
      <c r="G34" s="296"/>
      <c r="H34" s="296"/>
      <c r="I34" s="296"/>
      <c r="J34" s="296"/>
      <c r="K34" s="296"/>
      <c r="L34" s="296"/>
    </row>
    <row r="35" spans="1:12">
      <c r="A35" s="26"/>
      <c r="C35" s="50"/>
      <c r="D35" s="296"/>
      <c r="E35" s="296"/>
      <c r="F35" s="296"/>
      <c r="G35" s="296"/>
      <c r="H35" s="296"/>
      <c r="I35" s="296"/>
      <c r="J35" s="296"/>
      <c r="K35" s="296"/>
      <c r="L35" s="296"/>
    </row>
    <row r="36" spans="1:12">
      <c r="A36" s="26"/>
      <c r="C36" s="50"/>
      <c r="D36" s="296"/>
      <c r="E36" s="296"/>
      <c r="F36" s="296"/>
      <c r="G36" s="296"/>
      <c r="H36" s="296"/>
      <c r="I36" s="296"/>
      <c r="J36" s="296"/>
      <c r="K36" s="296"/>
      <c r="L36" s="296"/>
    </row>
    <row r="37" spans="1:12">
      <c r="A37" s="26"/>
      <c r="C37" s="296"/>
      <c r="D37" s="296"/>
      <c r="E37" s="296"/>
      <c r="F37" s="296"/>
      <c r="G37" s="296"/>
      <c r="H37" s="296"/>
      <c r="I37" s="296"/>
      <c r="J37" s="296"/>
      <c r="K37" s="296"/>
      <c r="L37" s="296"/>
    </row>
    <row r="38" spans="1:12">
      <c r="A38" s="26"/>
      <c r="C38" s="50"/>
      <c r="D38" s="296"/>
      <c r="E38" s="296"/>
      <c r="F38" s="296"/>
      <c r="G38" s="296"/>
      <c r="H38" s="296"/>
      <c r="I38" s="296"/>
      <c r="J38" s="296"/>
      <c r="K38" s="296"/>
      <c r="L38" s="296"/>
    </row>
    <row r="39" spans="1:12">
      <c r="A39" s="26"/>
      <c r="C39" s="296"/>
      <c r="D39" s="296"/>
      <c r="E39" s="296"/>
      <c r="F39" s="296"/>
      <c r="G39" s="296"/>
      <c r="H39" s="296"/>
      <c r="I39" s="296"/>
      <c r="J39" s="296"/>
      <c r="K39" s="296"/>
      <c r="L39" s="296"/>
    </row>
    <row r="40" spans="1:12">
      <c r="A40" s="26"/>
      <c r="C40" s="50"/>
      <c r="D40" s="296"/>
      <c r="E40" s="296"/>
      <c r="F40" s="296"/>
      <c r="G40" s="296"/>
      <c r="H40" s="296"/>
      <c r="I40" s="296"/>
      <c r="J40" s="296"/>
      <c r="K40" s="296"/>
      <c r="L40" s="296"/>
    </row>
    <row r="41" spans="1:12">
      <c r="A41" s="26"/>
      <c r="C41" s="296"/>
      <c r="D41" s="296"/>
      <c r="E41" s="296"/>
      <c r="F41" s="296"/>
      <c r="G41" s="296"/>
      <c r="H41" s="296"/>
      <c r="I41" s="296"/>
      <c r="J41" s="296"/>
      <c r="K41" s="296"/>
      <c r="L41" s="296"/>
    </row>
    <row r="42" spans="1:12">
      <c r="A42" s="26"/>
      <c r="C42" s="296"/>
      <c r="D42" s="296"/>
      <c r="E42" s="296"/>
      <c r="F42" s="296"/>
      <c r="G42" s="296"/>
      <c r="H42" s="296"/>
      <c r="I42" s="296"/>
      <c r="J42" s="296"/>
      <c r="K42" s="296"/>
      <c r="L42" s="296"/>
    </row>
    <row r="43" spans="1:12">
      <c r="A43" s="26"/>
      <c r="C43" s="50"/>
      <c r="D43" s="296"/>
      <c r="E43" s="296"/>
      <c r="F43" s="296"/>
      <c r="G43" s="296"/>
      <c r="H43" s="296"/>
      <c r="I43" s="296"/>
      <c r="J43" s="296"/>
      <c r="K43" s="296"/>
      <c r="L43" s="296"/>
    </row>
    <row r="44" spans="1:12">
      <c r="A44" s="26"/>
      <c r="C44" s="50"/>
      <c r="D44" s="296"/>
      <c r="E44" s="296"/>
      <c r="F44" s="296"/>
      <c r="G44" s="296"/>
      <c r="H44" s="296"/>
      <c r="I44" s="296"/>
      <c r="J44" s="296"/>
      <c r="K44" s="296"/>
      <c r="L44" s="296"/>
    </row>
    <row r="45" spans="1:12">
      <c r="A45" s="26"/>
      <c r="B45" s="371"/>
      <c r="C45" s="50"/>
      <c r="D45" s="296"/>
      <c r="E45" s="296"/>
      <c r="F45" s="296"/>
      <c r="G45" s="296"/>
      <c r="H45" s="296"/>
      <c r="I45" s="296"/>
      <c r="J45" s="296"/>
      <c r="K45" s="296"/>
      <c r="L45" s="296"/>
    </row>
    <row r="46" spans="1:12">
      <c r="A46" s="26"/>
      <c r="C46" s="50"/>
      <c r="D46" s="296"/>
      <c r="E46" s="296"/>
      <c r="F46" s="296"/>
      <c r="G46" s="296"/>
      <c r="H46" s="296"/>
      <c r="I46" s="296"/>
      <c r="J46" s="296"/>
      <c r="K46" s="296"/>
      <c r="L46" s="296"/>
    </row>
    <row r="47" spans="1:12">
      <c r="A47" s="26"/>
      <c r="C47" s="296"/>
      <c r="D47" s="296"/>
      <c r="E47" s="296"/>
      <c r="F47" s="296"/>
      <c r="G47" s="296"/>
      <c r="H47" s="296"/>
      <c r="I47" s="296"/>
      <c r="J47" s="296"/>
      <c r="K47" s="296"/>
      <c r="L47" s="296"/>
    </row>
    <row r="48" spans="1:12">
      <c r="A48" s="26"/>
      <c r="C48" s="50"/>
      <c r="D48" s="296"/>
      <c r="E48" s="296"/>
      <c r="F48" s="296"/>
      <c r="G48" s="296"/>
      <c r="H48" s="296"/>
      <c r="I48" s="296"/>
      <c r="J48" s="296"/>
      <c r="K48" s="296"/>
      <c r="L48" s="296"/>
    </row>
    <row r="49" spans="1:12">
      <c r="A49" s="26"/>
      <c r="C49" s="50"/>
      <c r="D49" s="296"/>
      <c r="E49" s="296"/>
      <c r="F49" s="296"/>
      <c r="G49" s="296"/>
      <c r="H49" s="296"/>
      <c r="I49" s="296"/>
      <c r="J49" s="296"/>
      <c r="K49" s="296"/>
      <c r="L49" s="296"/>
    </row>
    <row r="50" spans="1:12">
      <c r="A50" s="26"/>
      <c r="C50" s="296"/>
      <c r="D50" s="296"/>
      <c r="E50" s="296"/>
      <c r="F50" s="296"/>
      <c r="G50" s="296"/>
      <c r="H50" s="296"/>
      <c r="I50" s="296"/>
      <c r="J50" s="296"/>
      <c r="K50" s="296"/>
      <c r="L50" s="296"/>
    </row>
    <row r="51" spans="1:12">
      <c r="A51" s="26"/>
      <c r="C51" s="296"/>
      <c r="D51" s="296"/>
      <c r="E51" s="296"/>
      <c r="F51" s="296"/>
      <c r="G51" s="296"/>
      <c r="H51" s="296"/>
      <c r="I51" s="296"/>
      <c r="J51" s="296"/>
      <c r="K51" s="296"/>
      <c r="L51" s="296"/>
    </row>
    <row r="100" spans="1:2">
      <c r="A100" t="s">
        <v>23</v>
      </c>
      <c r="B100" t="s">
        <v>142</v>
      </c>
    </row>
    <row r="101" spans="1:2">
      <c r="A101" t="s">
        <v>24</v>
      </c>
      <c r="B101" t="s">
        <v>89</v>
      </c>
    </row>
    <row r="102" spans="1:2">
      <c r="A102" t="s">
        <v>21</v>
      </c>
      <c r="B102" t="s">
        <v>99</v>
      </c>
    </row>
    <row r="103" spans="1:2">
      <c r="A103" t="s">
        <v>22</v>
      </c>
      <c r="B103" t="s">
        <v>86</v>
      </c>
    </row>
    <row r="104" spans="1:2">
      <c r="A104" t="s">
        <v>138</v>
      </c>
      <c r="B104" t="s">
        <v>133</v>
      </c>
    </row>
    <row r="105" spans="1:2">
      <c r="A105" t="s">
        <v>137</v>
      </c>
      <c r="B105" t="s">
        <v>136</v>
      </c>
    </row>
    <row r="106" spans="1:2">
      <c r="A106" t="s">
        <v>217</v>
      </c>
      <c r="B106" t="s">
        <v>218</v>
      </c>
    </row>
    <row r="107" spans="1:2">
      <c r="A107" t="s">
        <v>143</v>
      </c>
      <c r="B107" t="s">
        <v>144</v>
      </c>
    </row>
    <row r="108" spans="1:2">
      <c r="A108" t="s">
        <v>219</v>
      </c>
      <c r="B108" t="s">
        <v>220</v>
      </c>
    </row>
    <row r="109" spans="1:2">
      <c r="A109" t="s">
        <v>150</v>
      </c>
      <c r="B109" t="s">
        <v>151</v>
      </c>
    </row>
    <row r="110" spans="1:2">
      <c r="A110" t="s">
        <v>221</v>
      </c>
      <c r="B110" t="s">
        <v>222</v>
      </c>
    </row>
    <row r="111" spans="1:2">
      <c r="A111" t="s">
        <v>160</v>
      </c>
      <c r="B111" t="s">
        <v>161</v>
      </c>
    </row>
    <row r="112" spans="1:2">
      <c r="A112" t="s">
        <v>223</v>
      </c>
      <c r="B112" t="s">
        <v>224</v>
      </c>
    </row>
    <row r="113" spans="1:2">
      <c r="A113" t="s">
        <v>156</v>
      </c>
      <c r="B113" t="s">
        <v>157</v>
      </c>
    </row>
    <row r="114" spans="1:2">
      <c r="A114" t="s">
        <v>225</v>
      </c>
      <c r="B114" t="s">
        <v>226</v>
      </c>
    </row>
    <row r="115" spans="1:2">
      <c r="A115" t="s">
        <v>154</v>
      </c>
      <c r="B115" t="s">
        <v>155</v>
      </c>
    </row>
    <row r="116" spans="1:2">
      <c r="A116" t="s">
        <v>152</v>
      </c>
      <c r="B116" t="s">
        <v>153</v>
      </c>
    </row>
    <row r="117" spans="1:2">
      <c r="A117" t="s">
        <v>165</v>
      </c>
      <c r="B117" t="s">
        <v>166</v>
      </c>
    </row>
    <row r="118" spans="1:2">
      <c r="A118" t="s">
        <v>227</v>
      </c>
      <c r="B118" t="s">
        <v>228</v>
      </c>
    </row>
    <row r="119" spans="1:2">
      <c r="A119" t="s">
        <v>229</v>
      </c>
      <c r="B119" t="s">
        <v>230</v>
      </c>
    </row>
  </sheetData>
  <mergeCells count="1">
    <mergeCell ref="E4:F4"/>
  </mergeCells>
  <pageMargins left="0.7" right="0.7" top="0.75" bottom="0.75" header="0.3" footer="0.3"/>
  <pageSetup orientation="portrait" r:id="rId1"/>
  <ignoredErrors>
    <ignoredError sqref="A8:A9 A115:A119 A11 A10 A12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92D050"/>
  </sheetPr>
  <dimension ref="B1:P40"/>
  <sheetViews>
    <sheetView zoomScale="110" zoomScaleNormal="110" workbookViewId="0">
      <selection activeCell="K23" sqref="K23"/>
    </sheetView>
  </sheetViews>
  <sheetFormatPr defaultRowHeight="16.5"/>
  <cols>
    <col min="1" max="1" width="4.5703125" style="21" customWidth="1"/>
    <col min="2" max="2" width="16.42578125" style="21" customWidth="1"/>
    <col min="3" max="3" width="10.140625" style="21" customWidth="1"/>
    <col min="4" max="4" width="9.5703125" style="21" bestFit="1" customWidth="1"/>
    <col min="5" max="6" width="9.42578125" style="21" bestFit="1" customWidth="1"/>
    <col min="7" max="7" width="9.28515625" style="21" customWidth="1"/>
    <col min="8" max="8" width="8.5703125" style="21" customWidth="1"/>
    <col min="9" max="9" width="7.85546875" style="21" customWidth="1"/>
    <col min="10" max="10" width="9.42578125" style="21" customWidth="1"/>
    <col min="11" max="11" width="9" style="21" customWidth="1"/>
    <col min="12" max="12" width="10" style="21" customWidth="1"/>
    <col min="13" max="13" width="22.140625" style="21" customWidth="1"/>
    <col min="14" max="14" width="21.140625" style="21" customWidth="1"/>
    <col min="15" max="16384" width="9.140625" style="21"/>
  </cols>
  <sheetData>
    <row r="1" spans="2:14" ht="13.5" customHeight="1"/>
    <row r="2" spans="2:14" ht="18.75">
      <c r="B2" s="80" t="s">
        <v>146</v>
      </c>
    </row>
    <row r="3" spans="2:14" ht="12.75" customHeight="1">
      <c r="B3" s="98"/>
      <c r="C3" s="99"/>
      <c r="D3" s="98"/>
      <c r="E3" s="100"/>
      <c r="F3" s="100"/>
      <c r="G3" s="100"/>
      <c r="K3" s="101"/>
      <c r="L3" s="101"/>
      <c r="M3" s="101"/>
    </row>
    <row r="4" spans="2:14" ht="17.25" customHeight="1" thickBot="1">
      <c r="B4" s="102"/>
      <c r="C4" s="103" t="s">
        <v>41</v>
      </c>
      <c r="D4" s="103" t="s">
        <v>42</v>
      </c>
      <c r="E4" s="103" t="s">
        <v>43</v>
      </c>
      <c r="F4" s="103" t="s">
        <v>44</v>
      </c>
      <c r="G4" s="104" t="s">
        <v>47</v>
      </c>
      <c r="H4" s="104" t="s">
        <v>53</v>
      </c>
      <c r="I4" s="104" t="s">
        <v>122</v>
      </c>
      <c r="J4" s="104" t="s">
        <v>128</v>
      </c>
      <c r="K4" s="104" t="s">
        <v>145</v>
      </c>
      <c r="L4" s="104" t="s">
        <v>176</v>
      </c>
    </row>
    <row r="5" spans="2:14">
      <c r="B5" s="105" t="s">
        <v>2</v>
      </c>
      <c r="C5" s="106">
        <v>24.967329579009778</v>
      </c>
      <c r="D5" s="106">
        <v>25.448125228347379</v>
      </c>
      <c r="E5" s="106">
        <v>21.179763456757112</v>
      </c>
      <c r="F5" s="106">
        <v>22.972804025951458</v>
      </c>
      <c r="G5" s="106">
        <v>26.830904242311966</v>
      </c>
      <c r="H5" s="106">
        <v>25.725981174935455</v>
      </c>
      <c r="I5" s="106">
        <v>19.654070400595849</v>
      </c>
      <c r="J5" s="106">
        <v>26.132159210832612</v>
      </c>
      <c r="K5" s="106">
        <v>36.445048953096574</v>
      </c>
      <c r="L5" s="76">
        <v>32.158075970050717</v>
      </c>
      <c r="M5" s="97"/>
      <c r="N5" s="97"/>
    </row>
    <row r="6" spans="2:14">
      <c r="B6" s="105" t="s">
        <v>3</v>
      </c>
      <c r="C6" s="106">
        <v>108.1874933299131</v>
      </c>
      <c r="D6" s="106">
        <v>124.45289845155457</v>
      </c>
      <c r="E6" s="106">
        <v>149.82675619777183</v>
      </c>
      <c r="F6" s="106">
        <v>128.21626407387092</v>
      </c>
      <c r="G6" s="106">
        <v>109.19003657497998</v>
      </c>
      <c r="H6" s="106">
        <v>116.97470570371379</v>
      </c>
      <c r="I6" s="106">
        <v>125.94821129621681</v>
      </c>
      <c r="J6" s="106">
        <v>121.64019294476016</v>
      </c>
      <c r="K6" s="106">
        <v>106.23601131533687</v>
      </c>
      <c r="L6" s="76">
        <v>111.17131016965493</v>
      </c>
    </row>
    <row r="7" spans="2:14">
      <c r="B7" s="105" t="s">
        <v>4</v>
      </c>
      <c r="C7" s="106">
        <v>5.3149071657278393</v>
      </c>
      <c r="D7" s="106">
        <v>26.344169113630358</v>
      </c>
      <c r="E7" s="106">
        <v>6.5251333508671951</v>
      </c>
      <c r="F7" s="106">
        <v>8.1635740224758173</v>
      </c>
      <c r="G7" s="106">
        <v>5.3423824208396278</v>
      </c>
      <c r="H7" s="106">
        <v>4.7923562745538222</v>
      </c>
      <c r="I7" s="107">
        <v>4.6428225648947619</v>
      </c>
      <c r="J7" s="106">
        <v>5.7601884379060202</v>
      </c>
      <c r="K7" s="106">
        <v>7.4337442190584522</v>
      </c>
      <c r="L7" s="76">
        <v>15.105997555310012</v>
      </c>
    </row>
    <row r="8" spans="2:14">
      <c r="B8" s="105" t="s">
        <v>45</v>
      </c>
      <c r="C8" s="108">
        <f>SUM(C5:C7)</f>
        <v>138.46973007465073</v>
      </c>
      <c r="D8" s="108">
        <f t="shared" ref="D8:L8" si="0">SUM(D5:D7)</f>
        <v>176.24519279353231</v>
      </c>
      <c r="E8" s="108">
        <f t="shared" si="0"/>
        <v>177.53165300539615</v>
      </c>
      <c r="F8" s="108">
        <f t="shared" si="0"/>
        <v>159.35264212229819</v>
      </c>
      <c r="G8" s="108">
        <f t="shared" si="0"/>
        <v>141.36332323813158</v>
      </c>
      <c r="H8" s="108">
        <f t="shared" si="0"/>
        <v>147.49304315320308</v>
      </c>
      <c r="I8" s="108">
        <f t="shared" si="0"/>
        <v>150.24510426170744</v>
      </c>
      <c r="J8" s="108">
        <f t="shared" si="0"/>
        <v>153.53254059349879</v>
      </c>
      <c r="K8" s="108">
        <f t="shared" si="0"/>
        <v>150.11480448749188</v>
      </c>
      <c r="L8" s="108">
        <f t="shared" si="0"/>
        <v>158.43538369501567</v>
      </c>
    </row>
    <row r="9" spans="2:14" ht="17.25" thickBot="1">
      <c r="B9" s="109" t="s">
        <v>46</v>
      </c>
      <c r="C9" s="110">
        <f>+C5+C7-C6</f>
        <v>-77.905256585175479</v>
      </c>
      <c r="D9" s="110">
        <f t="shared" ref="D9:L9" si="1">+D5+D7-D6</f>
        <v>-72.660604109576838</v>
      </c>
      <c r="E9" s="110">
        <f t="shared" si="1"/>
        <v>-122.12185939014752</v>
      </c>
      <c r="F9" s="110">
        <f t="shared" si="1"/>
        <v>-97.079886025443642</v>
      </c>
      <c r="G9" s="110">
        <f t="shared" si="1"/>
        <v>-77.016749911828384</v>
      </c>
      <c r="H9" s="110">
        <f t="shared" si="1"/>
        <v>-86.456368254224515</v>
      </c>
      <c r="I9" s="110">
        <f t="shared" si="1"/>
        <v>-101.6513183307262</v>
      </c>
      <c r="J9" s="110">
        <f t="shared" si="1"/>
        <v>-89.747845296021524</v>
      </c>
      <c r="K9" s="110">
        <f t="shared" si="1"/>
        <v>-62.357218143181839</v>
      </c>
      <c r="L9" s="110">
        <f t="shared" si="1"/>
        <v>-63.907236644294201</v>
      </c>
    </row>
    <row r="10" spans="2:14">
      <c r="B10" s="111" t="s">
        <v>171</v>
      </c>
      <c r="C10" s="112"/>
      <c r="D10" s="112"/>
      <c r="E10" s="112"/>
      <c r="F10" s="112"/>
      <c r="G10" s="112"/>
    </row>
    <row r="11" spans="2:14">
      <c r="B11" s="105" t="s">
        <v>177</v>
      </c>
      <c r="C11" s="112"/>
      <c r="D11" s="112"/>
      <c r="E11" s="112"/>
      <c r="F11" s="112"/>
      <c r="G11" s="112"/>
    </row>
    <row r="12" spans="2:14">
      <c r="B12" s="111"/>
      <c r="C12" s="112"/>
      <c r="D12" s="112"/>
      <c r="E12" s="112"/>
      <c r="F12" s="112"/>
      <c r="G12" s="112"/>
    </row>
    <row r="13" spans="2:14">
      <c r="B13" s="111"/>
      <c r="C13" s="112"/>
      <c r="D13" s="112"/>
      <c r="E13" s="112"/>
      <c r="F13" s="112"/>
      <c r="G13" s="112"/>
    </row>
    <row r="14" spans="2:14">
      <c r="B14" s="111"/>
      <c r="C14" s="112"/>
      <c r="D14" s="112"/>
      <c r="E14" s="112"/>
      <c r="F14" s="112"/>
      <c r="G14" s="112"/>
    </row>
    <row r="15" spans="2:14">
      <c r="J15" s="113"/>
      <c r="K15" s="24"/>
    </row>
    <row r="16" spans="2:14">
      <c r="H16" s="113"/>
      <c r="I16" s="113"/>
      <c r="J16" s="113"/>
      <c r="K16" s="24"/>
    </row>
    <row r="17" spans="5:16">
      <c r="H17" s="113"/>
      <c r="I17" s="113"/>
      <c r="J17" s="113"/>
      <c r="K17" s="24"/>
    </row>
    <row r="18" spans="5:16">
      <c r="H18" s="113"/>
      <c r="I18" s="113"/>
      <c r="J18" s="113"/>
      <c r="K18" s="95"/>
    </row>
    <row r="19" spans="5:16">
      <c r="J19" s="113"/>
      <c r="K19" s="24"/>
    </row>
    <row r="20" spans="5:16">
      <c r="H20" s="113"/>
      <c r="I20" s="113"/>
      <c r="J20" s="113"/>
      <c r="K20" s="24"/>
      <c r="L20" s="113"/>
      <c r="M20" s="113"/>
      <c r="N20" s="113"/>
      <c r="O20" s="113"/>
      <c r="P20" s="113"/>
    </row>
    <row r="21" spans="5:16">
      <c r="H21" s="113"/>
      <c r="I21" s="113"/>
      <c r="J21" s="113"/>
      <c r="K21" s="24"/>
      <c r="L21" s="113"/>
      <c r="M21" s="113"/>
      <c r="N21" s="113"/>
      <c r="O21" s="113"/>
      <c r="P21" s="113"/>
    </row>
    <row r="22" spans="5:16">
      <c r="H22" s="113"/>
      <c r="I22" s="113"/>
      <c r="J22" s="113"/>
      <c r="K22" s="24"/>
      <c r="L22" s="113"/>
      <c r="M22" s="113"/>
      <c r="N22" s="113"/>
      <c r="O22" s="113"/>
      <c r="P22" s="113"/>
    </row>
    <row r="23" spans="5:16">
      <c r="K23" s="24"/>
    </row>
    <row r="24" spans="5:16">
      <c r="K24" s="24"/>
    </row>
    <row r="25" spans="5:16">
      <c r="K25" s="24"/>
    </row>
    <row r="26" spans="5:16">
      <c r="K26" s="24"/>
    </row>
    <row r="29" spans="5:16">
      <c r="E29" s="24"/>
    </row>
    <row r="30" spans="5:16">
      <c r="E30" s="24"/>
    </row>
    <row r="31" spans="5:16">
      <c r="E31" s="24"/>
    </row>
    <row r="32" spans="5:16">
      <c r="E32" s="24"/>
    </row>
    <row r="33" spans="5:5">
      <c r="E33" s="24"/>
    </row>
    <row r="34" spans="5:5">
      <c r="E34" s="24"/>
    </row>
    <row r="35" spans="5:5">
      <c r="E35" s="24"/>
    </row>
    <row r="36" spans="5:5">
      <c r="E36" s="24"/>
    </row>
    <row r="37" spans="5:5">
      <c r="E37" s="24"/>
    </row>
    <row r="38" spans="5:5">
      <c r="E38" s="24"/>
    </row>
    <row r="39" spans="5:5">
      <c r="E39" s="24"/>
    </row>
    <row r="40" spans="5:5">
      <c r="E40" s="2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92D050"/>
  </sheetPr>
  <dimension ref="B2:Z45"/>
  <sheetViews>
    <sheetView showGridLines="0" workbookViewId="0">
      <selection activeCell="M15" sqref="M15"/>
    </sheetView>
  </sheetViews>
  <sheetFormatPr defaultRowHeight="16.5"/>
  <cols>
    <col min="1" max="1" width="3.42578125" style="21" customWidth="1"/>
    <col min="2" max="2" width="10.85546875" style="129" customWidth="1"/>
    <col min="3" max="3" width="14.85546875" style="21" customWidth="1"/>
    <col min="4" max="4" width="8.42578125" style="21" customWidth="1"/>
    <col min="5" max="5" width="8.140625" style="21" customWidth="1"/>
    <col min="6" max="6" width="8.85546875" style="130" customWidth="1"/>
    <col min="7" max="7" width="9.42578125" style="130" customWidth="1"/>
    <col min="8" max="8" width="8.5703125" style="130" customWidth="1"/>
    <col min="9" max="9" width="7.7109375" style="130" customWidth="1"/>
    <col min="10" max="10" width="8" style="21" customWidth="1"/>
    <col min="11" max="11" width="7.85546875" style="21" customWidth="1"/>
    <col min="12" max="12" width="7.42578125" style="21" customWidth="1"/>
    <col min="13" max="13" width="9.28515625" style="21" customWidth="1"/>
    <col min="14" max="14" width="9" style="21" customWidth="1"/>
    <col min="15" max="15" width="8.42578125" style="21" customWidth="1"/>
    <col min="16" max="16" width="7.7109375" style="21" customWidth="1"/>
    <col min="17" max="17" width="8.140625" style="21" customWidth="1"/>
    <col min="18" max="18" width="7.85546875" style="21" customWidth="1"/>
    <col min="19" max="19" width="8.140625" style="21" customWidth="1"/>
    <col min="20" max="20" width="7.85546875" style="21" customWidth="1"/>
    <col min="21" max="21" width="7.42578125" style="21" customWidth="1"/>
    <col min="22" max="22" width="7.7109375" style="21" customWidth="1"/>
    <col min="23" max="24" width="9.140625" style="21"/>
    <col min="25" max="25" width="10.85546875" style="21" customWidth="1"/>
    <col min="26" max="16384" width="9.140625" style="21"/>
  </cols>
  <sheetData>
    <row r="2" spans="2:26">
      <c r="B2" s="129" t="s">
        <v>104</v>
      </c>
      <c r="L2" s="97"/>
      <c r="M2" s="97"/>
    </row>
    <row r="3" spans="2:26" ht="17.25" thickBot="1">
      <c r="B3" s="131"/>
      <c r="C3" s="100"/>
      <c r="D3" s="100"/>
      <c r="E3" s="100"/>
      <c r="J3" s="132"/>
      <c r="K3" s="132"/>
      <c r="L3" s="132"/>
      <c r="M3" s="132"/>
      <c r="N3" s="132"/>
      <c r="O3" s="132"/>
      <c r="P3" s="132"/>
      <c r="Q3" s="132"/>
    </row>
    <row r="4" spans="2:26">
      <c r="B4" s="133"/>
      <c r="C4" s="134"/>
      <c r="D4" s="404" t="s">
        <v>103</v>
      </c>
      <c r="E4" s="404"/>
      <c r="F4" s="404"/>
      <c r="G4" s="404"/>
      <c r="H4" s="404"/>
      <c r="I4" s="404"/>
      <c r="J4" s="135"/>
      <c r="K4" s="135"/>
      <c r="L4" s="135"/>
      <c r="M4" s="135"/>
      <c r="N4" s="136"/>
      <c r="O4" s="135" t="s">
        <v>102</v>
      </c>
      <c r="P4" s="135"/>
      <c r="Q4" s="135"/>
      <c r="R4" s="135"/>
      <c r="S4" s="137"/>
      <c r="T4" s="137"/>
      <c r="U4" s="138"/>
      <c r="V4" s="138"/>
      <c r="W4" s="377"/>
      <c r="X4" s="22"/>
      <c r="Y4" s="22"/>
      <c r="Z4" s="22"/>
    </row>
    <row r="5" spans="2:26" ht="36" customHeight="1">
      <c r="B5" s="99" t="s">
        <v>0</v>
      </c>
      <c r="C5" s="139" t="s">
        <v>54</v>
      </c>
      <c r="D5" s="140" t="s">
        <v>41</v>
      </c>
      <c r="E5" s="140" t="s">
        <v>42</v>
      </c>
      <c r="F5" s="140" t="s">
        <v>43</v>
      </c>
      <c r="G5" s="140" t="s">
        <v>44</v>
      </c>
      <c r="H5" s="140" t="s">
        <v>47</v>
      </c>
      <c r="I5" s="140" t="s">
        <v>53</v>
      </c>
      <c r="J5" s="140" t="s">
        <v>122</v>
      </c>
      <c r="K5" s="140" t="s">
        <v>128</v>
      </c>
      <c r="L5" s="140" t="s">
        <v>145</v>
      </c>
      <c r="M5" s="140" t="s">
        <v>176</v>
      </c>
      <c r="N5" s="141" t="s">
        <v>41</v>
      </c>
      <c r="O5" s="140" t="s">
        <v>42</v>
      </c>
      <c r="P5" s="140" t="s">
        <v>43</v>
      </c>
      <c r="Q5" s="140" t="s">
        <v>44</v>
      </c>
      <c r="R5" s="140" t="s">
        <v>47</v>
      </c>
      <c r="S5" s="140" t="s">
        <v>53</v>
      </c>
      <c r="T5" s="140" t="s">
        <v>122</v>
      </c>
      <c r="U5" s="142" t="s">
        <v>128</v>
      </c>
      <c r="V5" s="140" t="s">
        <v>145</v>
      </c>
      <c r="W5" s="140" t="s">
        <v>176</v>
      </c>
      <c r="X5" s="22"/>
      <c r="Y5" s="22"/>
      <c r="Z5" s="22"/>
    </row>
    <row r="6" spans="2:26">
      <c r="B6" s="99" t="s">
        <v>2</v>
      </c>
      <c r="C6" s="98" t="s">
        <v>59</v>
      </c>
      <c r="D6" s="113">
        <v>2.1592102712718648</v>
      </c>
      <c r="E6" s="113">
        <v>2.0856795471232634</v>
      </c>
      <c r="F6" s="113">
        <v>5.2433097206417401</v>
      </c>
      <c r="G6" s="143">
        <v>1.9717781280773912</v>
      </c>
      <c r="H6" s="143">
        <v>1.8835905862570181</v>
      </c>
      <c r="I6" s="113">
        <v>1.6927840217757322</v>
      </c>
      <c r="J6" s="144">
        <v>1.4893370773771761</v>
      </c>
      <c r="K6" s="144">
        <v>1.69377198015916</v>
      </c>
      <c r="L6" s="145">
        <v>3.2154565899904224</v>
      </c>
      <c r="M6" s="145">
        <v>2.3653700881248891</v>
      </c>
      <c r="N6" s="146">
        <f t="shared" ref="N6:S10" si="0">D6/D$10*100</f>
        <v>8.6481426234991865</v>
      </c>
      <c r="O6" s="147">
        <f t="shared" si="0"/>
        <v>8.1958082507389047</v>
      </c>
      <c r="P6" s="147">
        <f t="shared" si="0"/>
        <v>24.756224172885812</v>
      </c>
      <c r="Q6" s="147">
        <f t="shared" si="0"/>
        <v>8.5830973260815355</v>
      </c>
      <c r="R6" s="147">
        <f t="shared" si="0"/>
        <v>7.0202277539592641</v>
      </c>
      <c r="S6" s="147">
        <f t="shared" si="0"/>
        <v>6.5800562095761519</v>
      </c>
      <c r="T6" s="147">
        <f t="shared" ref="T6:W10" si="1">J6/J$10*100</f>
        <v>7.5777538546520322</v>
      </c>
      <c r="U6" s="147">
        <f t="shared" si="1"/>
        <v>6.4815615368554678</v>
      </c>
      <c r="V6" s="147">
        <f t="shared" si="1"/>
        <v>8.8227528357242591</v>
      </c>
      <c r="W6" s="147">
        <f t="shared" si="1"/>
        <v>7.3554465457690705</v>
      </c>
    </row>
    <row r="7" spans="2:26">
      <c r="B7" s="99"/>
      <c r="C7" s="98" t="s">
        <v>57</v>
      </c>
      <c r="D7" s="113">
        <v>19.476634958493921</v>
      </c>
      <c r="E7" s="113">
        <v>18.405885284443009</v>
      </c>
      <c r="F7" s="113">
        <v>12.475547481699031</v>
      </c>
      <c r="G7" s="143">
        <v>16.937108802062212</v>
      </c>
      <c r="H7" s="143">
        <v>21.293302445350129</v>
      </c>
      <c r="I7" s="113">
        <v>20.806598713379724</v>
      </c>
      <c r="J7" s="144">
        <v>16.044090521640783</v>
      </c>
      <c r="K7" s="144">
        <v>22.153845968222175</v>
      </c>
      <c r="L7" s="145">
        <v>27.336616044697013</v>
      </c>
      <c r="M7" s="145">
        <v>26.883039051367017</v>
      </c>
      <c r="N7" s="146">
        <f t="shared" si="0"/>
        <v>78.008482632712457</v>
      </c>
      <c r="O7" s="147">
        <f t="shared" si="0"/>
        <v>72.327077610967493</v>
      </c>
      <c r="P7" s="147">
        <f t="shared" si="0"/>
        <v>58.903148314996315</v>
      </c>
      <c r="Q7" s="147">
        <f t="shared" si="0"/>
        <v>73.726780513728485</v>
      </c>
      <c r="R7" s="147">
        <f t="shared" si="0"/>
        <v>79.3611063311496</v>
      </c>
      <c r="S7" s="147">
        <f t="shared" si="0"/>
        <v>80.877765446129487</v>
      </c>
      <c r="T7" s="147">
        <f t="shared" si="1"/>
        <v>81.632405881452314</v>
      </c>
      <c r="U7" s="147">
        <f t="shared" si="1"/>
        <v>84.776178613815816</v>
      </c>
      <c r="V7" s="147">
        <f t="shared" si="1"/>
        <v>75.007763276373225</v>
      </c>
      <c r="W7" s="147">
        <f t="shared" si="1"/>
        <v>83.596540652505396</v>
      </c>
    </row>
    <row r="8" spans="2:26">
      <c r="B8" s="99"/>
      <c r="C8" s="98" t="s">
        <v>101</v>
      </c>
      <c r="D8" s="113">
        <v>1.5809224266231841</v>
      </c>
      <c r="E8" s="113">
        <v>2.0861078959734503</v>
      </c>
      <c r="F8" s="113">
        <v>0.96448362112245956</v>
      </c>
      <c r="G8" s="143">
        <v>1.045419005966518</v>
      </c>
      <c r="H8" s="143">
        <v>0.84235789466184052</v>
      </c>
      <c r="I8" s="113">
        <v>0.31394352340330001</v>
      </c>
      <c r="J8" s="144">
        <v>0.47312040909216296</v>
      </c>
      <c r="K8" s="144">
        <v>0.39784789275660459</v>
      </c>
      <c r="L8" s="144">
        <v>1.3201762222328408</v>
      </c>
      <c r="M8" s="144">
        <v>0.77793605752617601</v>
      </c>
      <c r="N8" s="146">
        <f t="shared" si="0"/>
        <v>6.3319644242301241</v>
      </c>
      <c r="O8" s="147">
        <f t="shared" si="0"/>
        <v>8.1974914743412057</v>
      </c>
      <c r="P8" s="147">
        <f t="shared" si="0"/>
        <v>4.5537978886858355</v>
      </c>
      <c r="Q8" s="147">
        <f t="shared" si="0"/>
        <v>4.5506809041924088</v>
      </c>
      <c r="R8" s="147">
        <f t="shared" si="0"/>
        <v>3.1395061718920889</v>
      </c>
      <c r="S8" s="147">
        <f t="shared" si="0"/>
        <v>1.2203364422468432</v>
      </c>
      <c r="T8" s="147">
        <f t="shared" si="1"/>
        <v>2.407238803203938</v>
      </c>
      <c r="U8" s="147">
        <f t="shared" si="1"/>
        <v>1.5224455413224485</v>
      </c>
      <c r="V8" s="147">
        <f t="shared" si="1"/>
        <v>3.6223746713356286</v>
      </c>
      <c r="W8" s="147">
        <f t="shared" si="1"/>
        <v>2.4191001297797765</v>
      </c>
    </row>
    <row r="9" spans="2:26">
      <c r="B9" s="99"/>
      <c r="C9" s="98" t="s">
        <v>63</v>
      </c>
      <c r="D9" s="113">
        <v>1.7505619226208122</v>
      </c>
      <c r="E9" s="113">
        <v>2.8704525008076596</v>
      </c>
      <c r="F9" s="113">
        <v>2.4964226332938821</v>
      </c>
      <c r="G9" s="143">
        <v>3.018498089845334</v>
      </c>
      <c r="H9" s="143">
        <v>2.8116533160429786</v>
      </c>
      <c r="I9" s="113">
        <v>2.9126549163766979</v>
      </c>
      <c r="J9" s="144">
        <v>1.6475223924857245</v>
      </c>
      <c r="K9" s="144">
        <v>1.8866933696946731</v>
      </c>
      <c r="L9" s="144">
        <v>4.5728000961762945</v>
      </c>
      <c r="M9" s="144">
        <v>2.1317307730326398</v>
      </c>
      <c r="N9" s="146">
        <f t="shared" si="0"/>
        <v>7.0114103195582551</v>
      </c>
      <c r="O9" s="147">
        <f t="shared" si="0"/>
        <v>11.2796226639524</v>
      </c>
      <c r="P9" s="147">
        <f t="shared" si="0"/>
        <v>11.786829623432045</v>
      </c>
      <c r="Q9" s="147">
        <f t="shared" si="0"/>
        <v>13.139441255997559</v>
      </c>
      <c r="R9" s="147">
        <f t="shared" si="0"/>
        <v>10.479159742999046</v>
      </c>
      <c r="S9" s="147">
        <f t="shared" si="0"/>
        <v>11.321841902047515</v>
      </c>
      <c r="T9" s="147">
        <f t="shared" si="1"/>
        <v>8.3826014606917099</v>
      </c>
      <c r="U9" s="147">
        <f t="shared" si="1"/>
        <v>7.2198143080062769</v>
      </c>
      <c r="V9" s="147">
        <f t="shared" si="1"/>
        <v>12.547109216566888</v>
      </c>
      <c r="W9" s="147">
        <f t="shared" si="1"/>
        <v>6.6289126719457707</v>
      </c>
    </row>
    <row r="10" spans="2:26">
      <c r="B10" s="99"/>
      <c r="C10" s="148" t="s">
        <v>100</v>
      </c>
      <c r="D10" s="149">
        <f>SUM(D6:D9)</f>
        <v>24.967329579009778</v>
      </c>
      <c r="E10" s="149">
        <f t="shared" ref="E10:M10" si="2">SUM(E6:E9)</f>
        <v>25.448125228347379</v>
      </c>
      <c r="F10" s="149">
        <f t="shared" si="2"/>
        <v>21.179763456757112</v>
      </c>
      <c r="G10" s="149">
        <f t="shared" si="2"/>
        <v>22.972804025951458</v>
      </c>
      <c r="H10" s="149">
        <f t="shared" si="2"/>
        <v>26.830904242311966</v>
      </c>
      <c r="I10" s="149">
        <f t="shared" si="2"/>
        <v>25.725981174935455</v>
      </c>
      <c r="J10" s="149">
        <f t="shared" si="2"/>
        <v>19.654070400595849</v>
      </c>
      <c r="K10" s="149">
        <f t="shared" si="2"/>
        <v>26.132159210832612</v>
      </c>
      <c r="L10" s="149">
        <f t="shared" si="2"/>
        <v>36.445048953096574</v>
      </c>
      <c r="M10" s="149">
        <f t="shared" si="2"/>
        <v>32.158075970050717</v>
      </c>
      <c r="N10" s="150">
        <f t="shared" si="0"/>
        <v>100</v>
      </c>
      <c r="O10" s="151">
        <f t="shared" si="0"/>
        <v>100</v>
      </c>
      <c r="P10" s="151">
        <f t="shared" si="0"/>
        <v>100</v>
      </c>
      <c r="Q10" s="151">
        <f t="shared" si="0"/>
        <v>100</v>
      </c>
      <c r="R10" s="151">
        <f t="shared" si="0"/>
        <v>100</v>
      </c>
      <c r="S10" s="151">
        <f t="shared" si="0"/>
        <v>100</v>
      </c>
      <c r="T10" s="151">
        <f t="shared" si="1"/>
        <v>100</v>
      </c>
      <c r="U10" s="151">
        <f t="shared" si="1"/>
        <v>100</v>
      </c>
      <c r="V10" s="151">
        <f t="shared" si="1"/>
        <v>100</v>
      </c>
      <c r="W10" s="151">
        <f t="shared" si="1"/>
        <v>100</v>
      </c>
    </row>
    <row r="11" spans="2:26">
      <c r="B11" s="99" t="s">
        <v>3</v>
      </c>
      <c r="C11" s="98" t="s">
        <v>59</v>
      </c>
      <c r="D11" s="113">
        <v>1.0469082355810506</v>
      </c>
      <c r="E11" s="113">
        <v>1.6652183413000485</v>
      </c>
      <c r="F11" s="113">
        <v>1.8325780626078052</v>
      </c>
      <c r="G11" s="143">
        <v>2.1603031765645122</v>
      </c>
      <c r="H11" s="143">
        <v>1.79149273197337</v>
      </c>
      <c r="I11" s="143">
        <v>2.0822126963888774</v>
      </c>
      <c r="J11" s="144">
        <v>2.815035673638175</v>
      </c>
      <c r="K11" s="152">
        <v>2.0497579365871292</v>
      </c>
      <c r="L11" s="152">
        <v>1.6785005674020634</v>
      </c>
      <c r="M11" s="152">
        <v>1.8470518021786231</v>
      </c>
      <c r="N11" s="146">
        <f t="shared" ref="N11:S15" si="3">D11/D$15*100</f>
        <v>0.9676795379559715</v>
      </c>
      <c r="O11" s="147">
        <f t="shared" si="3"/>
        <v>1.3380309836241084</v>
      </c>
      <c r="P11" s="147">
        <f t="shared" si="3"/>
        <v>1.2231313746049444</v>
      </c>
      <c r="Q11" s="147">
        <f t="shared" si="3"/>
        <v>1.6848901285408442</v>
      </c>
      <c r="R11" s="147">
        <f t="shared" si="3"/>
        <v>1.6407108085756208</v>
      </c>
      <c r="S11" s="147">
        <f t="shared" si="3"/>
        <v>1.7800538021125107</v>
      </c>
      <c r="T11" s="147">
        <f t="shared" ref="T11:W15" si="4">J11/J$15*100</f>
        <v>2.2350739598973024</v>
      </c>
      <c r="U11" s="147">
        <f t="shared" si="4"/>
        <v>1.6850992151237179</v>
      </c>
      <c r="V11" s="147">
        <f t="shared" si="4"/>
        <v>1.5799732563563831</v>
      </c>
      <c r="W11" s="147">
        <f t="shared" si="4"/>
        <v>1.6614464643439903</v>
      </c>
    </row>
    <row r="12" spans="2:26">
      <c r="B12" s="99"/>
      <c r="C12" s="98" t="s">
        <v>57</v>
      </c>
      <c r="D12" s="113">
        <v>32.234559902805763</v>
      </c>
      <c r="E12" s="113">
        <v>43.114696997652139</v>
      </c>
      <c r="F12" s="113">
        <v>43.081286178741294</v>
      </c>
      <c r="G12" s="143">
        <v>34.858048455443658</v>
      </c>
      <c r="H12" s="143">
        <v>32.387080223927363</v>
      </c>
      <c r="I12" s="143">
        <v>36.720829887439535</v>
      </c>
      <c r="J12" s="144">
        <v>39.834786303815171</v>
      </c>
      <c r="K12" s="152">
        <v>38.917139538854357</v>
      </c>
      <c r="L12" s="152">
        <v>37.124300384324535</v>
      </c>
      <c r="M12" s="152">
        <v>35.463072221120278</v>
      </c>
      <c r="N12" s="146">
        <f t="shared" si="3"/>
        <v>29.795088979932149</v>
      </c>
      <c r="O12" s="147">
        <f t="shared" si="3"/>
        <v>34.643385195592913</v>
      </c>
      <c r="P12" s="147">
        <f t="shared" si="3"/>
        <v>28.754067212049794</v>
      </c>
      <c r="Q12" s="147">
        <f t="shared" si="3"/>
        <v>27.186916345776879</v>
      </c>
      <c r="R12" s="147">
        <f t="shared" si="3"/>
        <v>29.661204666496648</v>
      </c>
      <c r="S12" s="147">
        <f t="shared" si="3"/>
        <v>31.392111368461173</v>
      </c>
      <c r="T12" s="147">
        <f t="shared" si="4"/>
        <v>31.627909514433668</v>
      </c>
      <c r="U12" s="147">
        <f t="shared" si="4"/>
        <v>31.993651602088136</v>
      </c>
      <c r="V12" s="147">
        <f t="shared" si="4"/>
        <v>34.945118820519056</v>
      </c>
      <c r="W12" s="147">
        <f t="shared" si="4"/>
        <v>31.899482129877967</v>
      </c>
    </row>
    <row r="13" spans="2:26">
      <c r="B13" s="99"/>
      <c r="C13" s="98" t="s">
        <v>101</v>
      </c>
      <c r="D13" s="113">
        <v>17.131941514525835</v>
      </c>
      <c r="E13" s="113">
        <v>18.80710008826285</v>
      </c>
      <c r="F13" s="113">
        <v>20.979734307296024</v>
      </c>
      <c r="G13" s="143">
        <v>22.538276457879707</v>
      </c>
      <c r="H13" s="143">
        <v>18.842773191898459</v>
      </c>
      <c r="I13" s="143">
        <v>21.545961835168356</v>
      </c>
      <c r="J13" s="144">
        <v>19.951335208264904</v>
      </c>
      <c r="K13" s="152">
        <v>23.26948525920055</v>
      </c>
      <c r="L13" s="152">
        <v>20.126059852529327</v>
      </c>
      <c r="M13" s="152">
        <v>24.779599797096733</v>
      </c>
      <c r="N13" s="146">
        <f t="shared" si="3"/>
        <v>15.83541774304976</v>
      </c>
      <c r="O13" s="147">
        <f t="shared" si="3"/>
        <v>15.111821678933286</v>
      </c>
      <c r="P13" s="147">
        <f t="shared" si="3"/>
        <v>14.002662034278245</v>
      </c>
      <c r="Q13" s="147">
        <f t="shared" si="3"/>
        <v>17.578328787441844</v>
      </c>
      <c r="R13" s="147">
        <f t="shared" si="3"/>
        <v>17.256861324484738</v>
      </c>
      <c r="S13" s="147">
        <f t="shared" si="3"/>
        <v>18.419334082141059</v>
      </c>
      <c r="T13" s="147">
        <f t="shared" si="4"/>
        <v>15.840903973889302</v>
      </c>
      <c r="U13" s="147">
        <f t="shared" si="4"/>
        <v>19.129766811343192</v>
      </c>
      <c r="V13" s="147">
        <f t="shared" si="4"/>
        <v>18.944668199928746</v>
      </c>
      <c r="W13" s="147">
        <f t="shared" si="4"/>
        <v>22.289563520733353</v>
      </c>
    </row>
    <row r="14" spans="2:26">
      <c r="B14" s="99"/>
      <c r="C14" s="98" t="s">
        <v>63</v>
      </c>
      <c r="D14" s="113">
        <v>57.774083677000448</v>
      </c>
      <c r="E14" s="113">
        <v>60.865883024339539</v>
      </c>
      <c r="F14" s="113">
        <v>83.933157649126684</v>
      </c>
      <c r="G14" s="143">
        <v>68.659635983983037</v>
      </c>
      <c r="H14" s="143">
        <v>56.168690427180785</v>
      </c>
      <c r="I14" s="143">
        <v>56.625701284717032</v>
      </c>
      <c r="J14" s="144">
        <v>63.347054110498561</v>
      </c>
      <c r="K14" s="152">
        <v>57.403810210118124</v>
      </c>
      <c r="L14" s="152">
        <v>47.307150511080948</v>
      </c>
      <c r="M14" s="152">
        <v>49.08158634925929</v>
      </c>
      <c r="N14" s="146">
        <f t="shared" si="3"/>
        <v>53.401813739062121</v>
      </c>
      <c r="O14" s="147">
        <f t="shared" si="3"/>
        <v>48.906762141849697</v>
      </c>
      <c r="P14" s="147">
        <f t="shared" si="3"/>
        <v>56.020139379067004</v>
      </c>
      <c r="Q14" s="147">
        <f t="shared" si="3"/>
        <v>53.54986473824043</v>
      </c>
      <c r="R14" s="147">
        <f t="shared" si="3"/>
        <v>51.441223200442984</v>
      </c>
      <c r="S14" s="147">
        <f t="shared" si="3"/>
        <v>48.408500747285267</v>
      </c>
      <c r="T14" s="147">
        <f t="shared" si="4"/>
        <v>50.296112551779736</v>
      </c>
      <c r="U14" s="147">
        <f t="shared" si="4"/>
        <v>47.191482371444962</v>
      </c>
      <c r="V14" s="147">
        <f t="shared" si="4"/>
        <v>44.530239723195827</v>
      </c>
      <c r="W14" s="147">
        <f t="shared" si="4"/>
        <v>44.149507885044684</v>
      </c>
    </row>
    <row r="15" spans="2:26">
      <c r="B15" s="99"/>
      <c r="C15" s="148" t="s">
        <v>100</v>
      </c>
      <c r="D15" s="149">
        <f>SUM(D11:D14)</f>
        <v>108.1874933299131</v>
      </c>
      <c r="E15" s="149">
        <f t="shared" ref="E15:M15" si="5">SUM(E11:E14)</f>
        <v>124.45289845155457</v>
      </c>
      <c r="F15" s="149">
        <f t="shared" si="5"/>
        <v>149.82675619777183</v>
      </c>
      <c r="G15" s="149">
        <f t="shared" si="5"/>
        <v>128.21626407387092</v>
      </c>
      <c r="H15" s="149">
        <f t="shared" si="5"/>
        <v>109.19003657497998</v>
      </c>
      <c r="I15" s="149">
        <f t="shared" si="5"/>
        <v>116.97470570371379</v>
      </c>
      <c r="J15" s="149">
        <f t="shared" si="5"/>
        <v>125.94821129621681</v>
      </c>
      <c r="K15" s="149">
        <f t="shared" si="5"/>
        <v>121.64019294476016</v>
      </c>
      <c r="L15" s="149">
        <f t="shared" si="5"/>
        <v>106.23601131533687</v>
      </c>
      <c r="M15" s="149">
        <f t="shared" si="5"/>
        <v>111.17131016965493</v>
      </c>
      <c r="N15" s="150">
        <f t="shared" si="3"/>
        <v>100</v>
      </c>
      <c r="O15" s="151">
        <f t="shared" si="3"/>
        <v>100</v>
      </c>
      <c r="P15" s="151">
        <f t="shared" si="3"/>
        <v>100</v>
      </c>
      <c r="Q15" s="151">
        <f t="shared" si="3"/>
        <v>100</v>
      </c>
      <c r="R15" s="151">
        <f t="shared" si="3"/>
        <v>100</v>
      </c>
      <c r="S15" s="151">
        <f t="shared" si="3"/>
        <v>100</v>
      </c>
      <c r="T15" s="151">
        <f t="shared" si="4"/>
        <v>100</v>
      </c>
      <c r="U15" s="151">
        <f t="shared" si="4"/>
        <v>100</v>
      </c>
      <c r="V15" s="151">
        <f t="shared" si="4"/>
        <v>100</v>
      </c>
      <c r="W15" s="151">
        <f t="shared" si="4"/>
        <v>100</v>
      </c>
    </row>
    <row r="16" spans="2:26">
      <c r="B16" s="99" t="s">
        <v>4</v>
      </c>
      <c r="C16" s="98" t="s">
        <v>59</v>
      </c>
      <c r="D16" s="113">
        <v>1.703593250815298</v>
      </c>
      <c r="E16" s="113">
        <v>1.7414939161208844</v>
      </c>
      <c r="F16" s="113">
        <v>1.669402896009585</v>
      </c>
      <c r="G16" s="143">
        <v>2.6273560548572092</v>
      </c>
      <c r="H16" s="143">
        <v>1.9027034613959586</v>
      </c>
      <c r="I16" s="113">
        <v>1.5482246099449994</v>
      </c>
      <c r="J16" s="144">
        <v>3.0212833342528485</v>
      </c>
      <c r="K16" s="144">
        <v>2.9981094629709832</v>
      </c>
      <c r="L16" s="144">
        <v>4.829040421302019</v>
      </c>
      <c r="M16" s="144">
        <v>9.19122458417635</v>
      </c>
      <c r="N16" s="146">
        <f t="shared" ref="N16:R20" si="6">D16/D$20*100</f>
        <v>32.05311396218908</v>
      </c>
      <c r="O16" s="147">
        <f t="shared" si="6"/>
        <v>6.610547892436065</v>
      </c>
      <c r="P16" s="147">
        <f t="shared" si="6"/>
        <v>25.584195850767099</v>
      </c>
      <c r="Q16" s="147">
        <f t="shared" si="6"/>
        <v>32.183894549416905</v>
      </c>
      <c r="R16" s="147">
        <f t="shared" si="6"/>
        <v>35.615261348080786</v>
      </c>
      <c r="S16" s="147">
        <f t="shared" ref="S16:W18" si="7">I16/I$20*100</f>
        <v>32.306125030095814</v>
      </c>
      <c r="T16" s="147">
        <f t="shared" si="7"/>
        <v>65.074279536274531</v>
      </c>
      <c r="U16" s="147">
        <f t="shared" si="7"/>
        <v>52.048808737598783</v>
      </c>
      <c r="V16" s="147">
        <f t="shared" si="7"/>
        <v>64.961078549372772</v>
      </c>
      <c r="W16" s="147">
        <f t="shared" si="7"/>
        <v>60.844870062523484</v>
      </c>
    </row>
    <row r="17" spans="2:23">
      <c r="B17" s="99"/>
      <c r="C17" s="98" t="s">
        <v>57</v>
      </c>
      <c r="D17" s="113">
        <v>3.4117834894752446</v>
      </c>
      <c r="E17" s="113">
        <v>24.237888983523746</v>
      </c>
      <c r="F17" s="113">
        <v>4.4025778649600369</v>
      </c>
      <c r="G17" s="143">
        <v>3.9599874471412853</v>
      </c>
      <c r="H17" s="143">
        <v>3.3216277866446258</v>
      </c>
      <c r="I17" s="113">
        <v>3.1148396046133122</v>
      </c>
      <c r="J17" s="144">
        <v>1.3761366114038234</v>
      </c>
      <c r="K17" s="144">
        <v>2.5291750933845822</v>
      </c>
      <c r="L17" s="144">
        <v>1.5636113281945827</v>
      </c>
      <c r="M17" s="144">
        <v>4.3066532203759804</v>
      </c>
      <c r="N17" s="146">
        <f t="shared" si="6"/>
        <v>64.192720269424015</v>
      </c>
      <c r="O17" s="147">
        <f t="shared" si="6"/>
        <v>92.004757785217706</v>
      </c>
      <c r="P17" s="147">
        <f t="shared" si="6"/>
        <v>67.471078799867456</v>
      </c>
      <c r="Q17" s="147">
        <f t="shared" si="6"/>
        <v>48.5080117634594</v>
      </c>
      <c r="R17" s="147">
        <f t="shared" si="6"/>
        <v>62.175028385979658</v>
      </c>
      <c r="S17" s="147">
        <f t="shared" si="7"/>
        <v>64.995994165799161</v>
      </c>
      <c r="T17" s="147">
        <f t="shared" si="7"/>
        <v>29.640086222744031</v>
      </c>
      <c r="U17" s="147">
        <f t="shared" si="7"/>
        <v>43.907853374046972</v>
      </c>
      <c r="V17" s="147">
        <f t="shared" si="7"/>
        <v>21.033967299894904</v>
      </c>
      <c r="W17" s="147">
        <f t="shared" si="7"/>
        <v>28.50955856842516</v>
      </c>
    </row>
    <row r="18" spans="2:23">
      <c r="B18" s="99"/>
      <c r="C18" s="98" t="s">
        <v>101</v>
      </c>
      <c r="D18" s="113">
        <v>5.0232076786243696E-2</v>
      </c>
      <c r="E18" s="113">
        <v>7.0266396957326199E-2</v>
      </c>
      <c r="F18" s="113">
        <v>5.1144531626704078E-2</v>
      </c>
      <c r="G18" s="143">
        <v>0.4472166975612582</v>
      </c>
      <c r="H18" s="143">
        <v>2.4175901330977287E-2</v>
      </c>
      <c r="I18" s="113">
        <v>4.8426885733527892E-3</v>
      </c>
      <c r="J18" s="144">
        <v>3.9216642299522771E-2</v>
      </c>
      <c r="K18" s="144">
        <v>8.0615828009961032E-2</v>
      </c>
      <c r="L18" s="144">
        <v>0.99802006964084833</v>
      </c>
      <c r="M18" s="144">
        <v>1.2985203446961904</v>
      </c>
      <c r="N18" s="146">
        <f t="shared" si="6"/>
        <v>0.94511672960452853</v>
      </c>
      <c r="O18" s="147">
        <f t="shared" si="6"/>
        <v>0.26672466553887503</v>
      </c>
      <c r="P18" s="147">
        <f t="shared" si="6"/>
        <v>0.78380822086811341</v>
      </c>
      <c r="Q18" s="147">
        <f t="shared" si="6"/>
        <v>5.4781973720087374</v>
      </c>
      <c r="R18" s="147">
        <f t="shared" si="6"/>
        <v>0.45253033995978365</v>
      </c>
      <c r="S18" s="147">
        <f t="shared" si="7"/>
        <v>0.10105026204053774</v>
      </c>
      <c r="T18" s="147">
        <f t="shared" si="7"/>
        <v>0.84467243258545011</v>
      </c>
      <c r="U18" s="147">
        <f t="shared" si="7"/>
        <v>1.3995345617419941</v>
      </c>
      <c r="V18" s="147">
        <f t="shared" si="7"/>
        <v>13.425536852373114</v>
      </c>
      <c r="W18" s="147">
        <f t="shared" si="7"/>
        <v>8.5960582208603551</v>
      </c>
    </row>
    <row r="19" spans="2:23">
      <c r="B19" s="99"/>
      <c r="C19" s="98" t="s">
        <v>63</v>
      </c>
      <c r="D19" s="113">
        <v>0.14929834865105249</v>
      </c>
      <c r="E19" s="113">
        <v>0.29451981702840024</v>
      </c>
      <c r="F19" s="113">
        <v>0.40200805827086894</v>
      </c>
      <c r="G19" s="143">
        <v>1.1290138229160633</v>
      </c>
      <c r="H19" s="143">
        <v>9.3875271468065097E-2</v>
      </c>
      <c r="I19" s="113">
        <v>0.12444937142215737</v>
      </c>
      <c r="J19" s="144">
        <v>0.20618597693856722</v>
      </c>
      <c r="K19" s="144">
        <v>0.15228805354049371</v>
      </c>
      <c r="L19" s="144">
        <v>4.3072399921002764E-2</v>
      </c>
      <c r="M19" s="144">
        <v>0.30959940606149133</v>
      </c>
      <c r="N19" s="146">
        <f t="shared" si="6"/>
        <v>2.8090490387823572</v>
      </c>
      <c r="O19" s="147">
        <f t="shared" si="6"/>
        <v>1.1179696568073463</v>
      </c>
      <c r="P19" s="147">
        <f t="shared" si="6"/>
        <v>6.1609171284973323</v>
      </c>
      <c r="Q19" s="147">
        <f t="shared" si="6"/>
        <v>13.829896315114937</v>
      </c>
      <c r="R19" s="147">
        <f t="shared" si="6"/>
        <v>1.7571799259797527</v>
      </c>
      <c r="S19" s="147">
        <f t="shared" ref="S19:W20" si="8">I19/I$20*100</f>
        <v>2.5968305420644846</v>
      </c>
      <c r="T19" s="147">
        <f t="shared" si="8"/>
        <v>4.4409618083959836</v>
      </c>
      <c r="U19" s="147">
        <f t="shared" si="8"/>
        <v>2.6438033266122525</v>
      </c>
      <c r="V19" s="147">
        <f t="shared" si="8"/>
        <v>0.57941729835921441</v>
      </c>
      <c r="W19" s="147">
        <f t="shared" si="8"/>
        <v>2.0495131481910107</v>
      </c>
    </row>
    <row r="20" spans="2:23" ht="17.25" thickBot="1">
      <c r="B20" s="153"/>
      <c r="C20" s="153" t="s">
        <v>100</v>
      </c>
      <c r="D20" s="154">
        <f>SUM(D16:D19)</f>
        <v>5.3149071657278393</v>
      </c>
      <c r="E20" s="154">
        <f t="shared" ref="E20:M20" si="9">SUM(E16:E19)</f>
        <v>26.344169113630358</v>
      </c>
      <c r="F20" s="154">
        <f t="shared" si="9"/>
        <v>6.5251333508671951</v>
      </c>
      <c r="G20" s="154">
        <f t="shared" si="9"/>
        <v>8.1635740224758173</v>
      </c>
      <c r="H20" s="154">
        <f t="shared" si="9"/>
        <v>5.3423824208396278</v>
      </c>
      <c r="I20" s="154">
        <f t="shared" si="9"/>
        <v>4.7923562745538222</v>
      </c>
      <c r="J20" s="154">
        <f t="shared" si="9"/>
        <v>4.6428225648947619</v>
      </c>
      <c r="K20" s="154">
        <f t="shared" si="9"/>
        <v>5.7601884379060202</v>
      </c>
      <c r="L20" s="154">
        <f t="shared" si="9"/>
        <v>7.4337442190584522</v>
      </c>
      <c r="M20" s="154">
        <f t="shared" si="9"/>
        <v>15.105997555310012</v>
      </c>
      <c r="N20" s="155">
        <f t="shared" si="6"/>
        <v>100</v>
      </c>
      <c r="O20" s="156">
        <f t="shared" si="6"/>
        <v>100</v>
      </c>
      <c r="P20" s="156">
        <f t="shared" si="6"/>
        <v>100</v>
      </c>
      <c r="Q20" s="156">
        <f t="shared" si="6"/>
        <v>100</v>
      </c>
      <c r="R20" s="156">
        <f t="shared" si="6"/>
        <v>100</v>
      </c>
      <c r="S20" s="156">
        <f t="shared" si="8"/>
        <v>100</v>
      </c>
      <c r="T20" s="156">
        <f t="shared" si="8"/>
        <v>100</v>
      </c>
      <c r="U20" s="156">
        <f t="shared" si="8"/>
        <v>100</v>
      </c>
      <c r="V20" s="156">
        <f t="shared" si="8"/>
        <v>100</v>
      </c>
      <c r="W20" s="156">
        <f t="shared" si="8"/>
        <v>100</v>
      </c>
    </row>
    <row r="21" spans="2:23">
      <c r="B21" s="100" t="s">
        <v>173</v>
      </c>
      <c r="C21" s="100"/>
      <c r="D21" s="100"/>
      <c r="E21" s="100"/>
      <c r="J21" s="100"/>
      <c r="K21" s="100"/>
      <c r="L21" s="100"/>
      <c r="M21" s="100"/>
    </row>
    <row r="22" spans="2:23">
      <c r="B22" s="105" t="s">
        <v>177</v>
      </c>
      <c r="F22" s="144"/>
      <c r="G22" s="143"/>
      <c r="J22" s="95"/>
      <c r="M22" s="97"/>
    </row>
    <row r="23" spans="2:23">
      <c r="B23" s="113"/>
      <c r="D23" s="96"/>
      <c r="E23" s="96"/>
      <c r="F23" s="157"/>
      <c r="G23" s="158"/>
      <c r="H23" s="158"/>
      <c r="I23" s="158"/>
      <c r="J23" s="96"/>
      <c r="K23" s="96"/>
      <c r="L23" s="95"/>
      <c r="M23" s="97"/>
      <c r="N23" s="95"/>
      <c r="O23" s="96"/>
    </row>
    <row r="24" spans="2:23">
      <c r="B24" s="113"/>
      <c r="D24" s="96"/>
      <c r="E24" s="96"/>
      <c r="F24" s="158"/>
      <c r="G24" s="158"/>
      <c r="H24" s="158"/>
      <c r="I24" s="158"/>
      <c r="J24" s="96"/>
      <c r="K24" s="96"/>
      <c r="N24" s="94"/>
      <c r="O24" s="96"/>
    </row>
    <row r="25" spans="2:23">
      <c r="D25" s="96"/>
      <c r="E25" s="96"/>
      <c r="F25" s="158"/>
      <c r="G25" s="158"/>
      <c r="H25" s="158"/>
      <c r="I25" s="158"/>
      <c r="J25" s="96"/>
      <c r="K25" s="96"/>
      <c r="O25" s="96"/>
    </row>
    <row r="26" spans="2:23">
      <c r="B26" s="113"/>
      <c r="D26" s="96"/>
      <c r="E26" s="96"/>
      <c r="F26" s="96"/>
      <c r="G26" s="96"/>
      <c r="H26" s="96"/>
      <c r="I26" s="96"/>
      <c r="J26" s="96"/>
      <c r="K26" s="96"/>
      <c r="O26" s="96"/>
    </row>
    <row r="27" spans="2:23">
      <c r="B27" s="113"/>
      <c r="D27" s="96"/>
      <c r="E27" s="96"/>
      <c r="F27" s="96"/>
      <c r="G27" s="96"/>
      <c r="H27" s="96"/>
      <c r="I27" s="96"/>
      <c r="J27" s="96"/>
      <c r="K27" s="96"/>
      <c r="L27" s="96"/>
      <c r="M27" s="96"/>
      <c r="O27" s="96"/>
    </row>
    <row r="28" spans="2:23">
      <c r="B28" s="113"/>
      <c r="C28" s="113"/>
      <c r="F28" s="21"/>
      <c r="G28" s="21"/>
      <c r="H28" s="21"/>
      <c r="I28" s="21"/>
      <c r="O28" s="96"/>
    </row>
    <row r="29" spans="2:23">
      <c r="B29" s="113"/>
      <c r="C29" s="113"/>
      <c r="F29" s="96"/>
      <c r="G29" s="21"/>
      <c r="H29" s="21"/>
      <c r="I29" s="21"/>
      <c r="O29" s="96"/>
    </row>
    <row r="30" spans="2:23">
      <c r="B30" s="113"/>
      <c r="C30" s="113"/>
      <c r="F30" s="96"/>
      <c r="G30" s="21"/>
      <c r="H30" s="21"/>
      <c r="I30" s="21"/>
      <c r="O30" s="96"/>
    </row>
    <row r="31" spans="2:23">
      <c r="B31" s="113"/>
      <c r="F31" s="96"/>
      <c r="G31" s="21"/>
      <c r="H31" s="21"/>
      <c r="I31" s="21"/>
      <c r="O31" s="96"/>
    </row>
    <row r="32" spans="2:23">
      <c r="B32" s="21"/>
      <c r="C32" s="113"/>
      <c r="D32" s="113"/>
      <c r="F32" s="96"/>
      <c r="G32" s="21"/>
      <c r="H32" s="113"/>
      <c r="I32" s="21"/>
      <c r="O32" s="96"/>
    </row>
    <row r="33" spans="2:15">
      <c r="B33" s="113"/>
      <c r="C33" s="113"/>
      <c r="D33" s="113"/>
      <c r="E33" s="113"/>
      <c r="F33" s="159"/>
      <c r="G33" s="113"/>
      <c r="H33" s="113"/>
      <c r="I33" s="113"/>
      <c r="J33" s="113"/>
      <c r="K33" s="113"/>
      <c r="L33" s="113"/>
      <c r="M33" s="113"/>
      <c r="O33" s="96"/>
    </row>
    <row r="34" spans="2:15">
      <c r="B34" s="113"/>
      <c r="C34" s="113"/>
      <c r="D34" s="113"/>
      <c r="E34" s="113"/>
      <c r="F34" s="159"/>
      <c r="G34" s="113"/>
      <c r="H34" s="113"/>
      <c r="I34" s="113"/>
      <c r="J34" s="113"/>
      <c r="K34" s="113"/>
      <c r="L34" s="113"/>
      <c r="M34" s="113"/>
      <c r="O34" s="96"/>
    </row>
    <row r="35" spans="2:15">
      <c r="B35" s="21"/>
      <c r="C35" s="113"/>
      <c r="D35" s="113"/>
      <c r="E35" s="113"/>
      <c r="F35" s="159"/>
      <c r="G35" s="113"/>
      <c r="H35" s="113"/>
      <c r="I35" s="113"/>
      <c r="J35" s="113"/>
      <c r="K35" s="113"/>
      <c r="L35" s="113"/>
      <c r="M35" s="113"/>
    </row>
    <row r="36" spans="2:15">
      <c r="B36" s="21"/>
      <c r="C36" s="113"/>
      <c r="D36" s="113"/>
      <c r="E36" s="113"/>
      <c r="F36" s="159"/>
      <c r="G36" s="113"/>
      <c r="H36" s="113"/>
      <c r="I36" s="113"/>
      <c r="J36" s="113"/>
      <c r="K36" s="113"/>
      <c r="L36" s="113"/>
      <c r="M36" s="113"/>
    </row>
    <row r="37" spans="2:15">
      <c r="B37" s="113"/>
      <c r="C37" s="113"/>
      <c r="D37" s="113"/>
      <c r="E37" s="113"/>
      <c r="F37" s="159"/>
      <c r="G37" s="113"/>
      <c r="H37" s="113"/>
      <c r="I37" s="113"/>
      <c r="J37" s="113"/>
      <c r="K37" s="113"/>
      <c r="L37" s="113"/>
      <c r="M37" s="113"/>
    </row>
    <row r="38" spans="2:15">
      <c r="B38" s="21"/>
      <c r="C38" s="113"/>
      <c r="D38" s="113"/>
      <c r="E38" s="113"/>
      <c r="F38" s="159"/>
      <c r="G38" s="113"/>
      <c r="H38" s="113"/>
      <c r="I38" s="113"/>
      <c r="J38" s="113"/>
      <c r="K38" s="113"/>
      <c r="L38" s="113"/>
      <c r="M38" s="113"/>
    </row>
    <row r="39" spans="2:15">
      <c r="B39" s="21"/>
      <c r="C39" s="113"/>
      <c r="D39" s="113"/>
      <c r="E39" s="113"/>
      <c r="F39" s="159"/>
      <c r="G39" s="113"/>
      <c r="H39" s="113"/>
      <c r="I39" s="113"/>
      <c r="J39" s="113"/>
      <c r="K39" s="113"/>
      <c r="L39" s="113"/>
      <c r="M39" s="113"/>
    </row>
    <row r="40" spans="2:15">
      <c r="B40" s="113"/>
      <c r="C40" s="113"/>
      <c r="D40" s="113"/>
      <c r="E40" s="113"/>
      <c r="F40" s="159"/>
      <c r="G40" s="113"/>
      <c r="H40" s="113"/>
      <c r="I40" s="113"/>
      <c r="J40" s="113"/>
      <c r="K40" s="113"/>
      <c r="L40" s="113"/>
      <c r="M40" s="113"/>
    </row>
    <row r="41" spans="2:15">
      <c r="B41" s="21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</row>
    <row r="42" spans="2:15">
      <c r="B42" s="21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</row>
    <row r="43" spans="2:1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</row>
    <row r="44" spans="2:15">
      <c r="B44" s="21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</row>
    <row r="45" spans="2:15">
      <c r="B45" s="21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</row>
  </sheetData>
  <mergeCells count="1">
    <mergeCell ref="D4:I4"/>
  </mergeCells>
  <pageMargins left="0.7" right="0.7" top="0.75" bottom="0.75" header="0.3" footer="0.3"/>
  <pageSetup orientation="portrait" r:id="rId1"/>
  <ignoredErrors>
    <ignoredError sqref="Q16:U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92D050"/>
  </sheetPr>
  <dimension ref="B2:P20"/>
  <sheetViews>
    <sheetView workbookViewId="0">
      <selection activeCell="M8" activeCellId="2" sqref="M4 M6 M8"/>
    </sheetView>
  </sheetViews>
  <sheetFormatPr defaultColWidth="10.28515625" defaultRowHeight="16.5"/>
  <cols>
    <col min="1" max="1" width="10.28515625" style="21" customWidth="1"/>
    <col min="2" max="2" width="18.5703125" style="21" customWidth="1"/>
    <col min="3" max="16384" width="10.28515625" style="21"/>
  </cols>
  <sheetData>
    <row r="2" spans="2:16" ht="19.5">
      <c r="B2" s="160" t="s">
        <v>139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2:16" ht="18" customHeight="1" thickBot="1">
      <c r="B3" s="162"/>
      <c r="C3" s="162" t="s">
        <v>5</v>
      </c>
      <c r="D3" s="162" t="s">
        <v>41</v>
      </c>
      <c r="E3" s="162" t="s">
        <v>42</v>
      </c>
      <c r="F3" s="162" t="s">
        <v>43</v>
      </c>
      <c r="G3" s="162" t="s">
        <v>44</v>
      </c>
      <c r="H3" s="162" t="s">
        <v>47</v>
      </c>
      <c r="I3" s="162" t="s">
        <v>53</v>
      </c>
      <c r="J3" s="162" t="s">
        <v>122</v>
      </c>
      <c r="K3" s="162" t="s">
        <v>128</v>
      </c>
      <c r="L3" s="162" t="s">
        <v>145</v>
      </c>
      <c r="M3" s="162" t="s">
        <v>176</v>
      </c>
    </row>
    <row r="4" spans="2:16" ht="19.5">
      <c r="B4" s="163" t="s">
        <v>2</v>
      </c>
      <c r="C4" s="164" t="s">
        <v>105</v>
      </c>
      <c r="D4" s="165">
        <v>92.155283489475252</v>
      </c>
      <c r="E4" s="165">
        <v>104.73945905606624</v>
      </c>
      <c r="F4" s="165">
        <v>129.94642316139922</v>
      </c>
      <c r="G4" s="165">
        <v>124.74735184815792</v>
      </c>
      <c r="H4" s="166">
        <v>100.64483811658162</v>
      </c>
      <c r="I4" s="167">
        <v>93.892010628830405</v>
      </c>
      <c r="J4" s="167">
        <v>114.23969537181043</v>
      </c>
      <c r="K4" s="167">
        <v>97.026038922193052</v>
      </c>
      <c r="L4" s="167">
        <v>91.794880892676019</v>
      </c>
      <c r="M4" s="378">
        <v>92.23733468302774</v>
      </c>
    </row>
    <row r="5" spans="2:16" ht="19.5">
      <c r="B5" s="168"/>
      <c r="C5" s="169" t="s">
        <v>100</v>
      </c>
      <c r="D5" s="170">
        <v>24.967329579009778</v>
      </c>
      <c r="E5" s="170">
        <v>25.448125228347379</v>
      </c>
      <c r="F5" s="170">
        <v>21.179763456757112</v>
      </c>
      <c r="G5" s="170">
        <v>22.972804025951458</v>
      </c>
      <c r="H5" s="170">
        <v>26.830904242311966</v>
      </c>
      <c r="I5" s="171">
        <v>25.725981174935455</v>
      </c>
      <c r="J5" s="171">
        <v>19.654070400595849</v>
      </c>
      <c r="K5" s="171">
        <v>26.132159210832612</v>
      </c>
      <c r="L5" s="171">
        <v>36.445048953096574</v>
      </c>
      <c r="M5" s="378">
        <v>32.158075970050717</v>
      </c>
    </row>
    <row r="6" spans="2:16" ht="19.5">
      <c r="B6" s="172" t="s">
        <v>3</v>
      </c>
      <c r="C6" s="173" t="s">
        <v>105</v>
      </c>
      <c r="D6" s="174">
        <v>520.83801506306907</v>
      </c>
      <c r="E6" s="174">
        <v>478.37934204721682</v>
      </c>
      <c r="F6" s="175">
        <v>476.95540502548869</v>
      </c>
      <c r="G6" s="176">
        <v>457.04837802482592</v>
      </c>
      <c r="H6" s="166">
        <v>432.60643925005297</v>
      </c>
      <c r="I6" s="167">
        <v>470.70332072607403</v>
      </c>
      <c r="J6" s="167">
        <v>481.14524464652476</v>
      </c>
      <c r="K6" s="174">
        <v>478.75441095884696</v>
      </c>
      <c r="L6" s="174">
        <v>456.92874776701171</v>
      </c>
      <c r="M6" s="379">
        <v>483.86264339228075</v>
      </c>
    </row>
    <row r="7" spans="2:16" ht="19.5">
      <c r="B7" s="168"/>
      <c r="C7" s="169" t="s">
        <v>100</v>
      </c>
      <c r="D7" s="170">
        <v>108.1874933299131</v>
      </c>
      <c r="E7" s="170">
        <v>124.45289845155457</v>
      </c>
      <c r="F7" s="170">
        <v>149.82675619777183</v>
      </c>
      <c r="G7" s="170">
        <v>128.21626407387092</v>
      </c>
      <c r="H7" s="170">
        <v>109.19003657497998</v>
      </c>
      <c r="I7" s="171">
        <v>116.97470570371379</v>
      </c>
      <c r="J7" s="171">
        <v>125.94821129621681</v>
      </c>
      <c r="K7" s="171">
        <v>121.64019294476016</v>
      </c>
      <c r="L7" s="171">
        <v>106.23601131533687</v>
      </c>
      <c r="M7" s="378">
        <v>111.17131016965493</v>
      </c>
    </row>
    <row r="8" spans="2:16" ht="19.5">
      <c r="B8" s="172" t="s">
        <v>4</v>
      </c>
      <c r="C8" s="173" t="s">
        <v>105</v>
      </c>
      <c r="D8" s="177">
        <v>39.039370661132523</v>
      </c>
      <c r="E8" s="178">
        <v>58.742062968060736</v>
      </c>
      <c r="F8" s="178">
        <v>63.928630288285916</v>
      </c>
      <c r="G8" s="176">
        <v>38.091886033844062</v>
      </c>
      <c r="H8" s="166">
        <v>38.091527781372022</v>
      </c>
      <c r="I8" s="167">
        <v>46.126058634526885</v>
      </c>
      <c r="J8" s="167">
        <v>46.052593380955003</v>
      </c>
      <c r="K8" s="167">
        <v>39.896989696567779</v>
      </c>
      <c r="L8" s="167">
        <v>41.031331711794046</v>
      </c>
      <c r="M8" s="379">
        <v>50.433116070813405</v>
      </c>
    </row>
    <row r="9" spans="2:16" ht="19.5">
      <c r="B9" s="168"/>
      <c r="C9" s="169" t="s">
        <v>100</v>
      </c>
      <c r="D9" s="171">
        <v>5.3149071657278393</v>
      </c>
      <c r="E9" s="171">
        <v>26.344169113630358</v>
      </c>
      <c r="F9" s="171">
        <v>6.5251333508671951</v>
      </c>
      <c r="G9" s="171">
        <v>8.1635740224758173</v>
      </c>
      <c r="H9" s="171">
        <v>5.3423824208396278</v>
      </c>
      <c r="I9" s="171">
        <v>4.7923562745538222</v>
      </c>
      <c r="J9" s="171">
        <v>4.6428225648947619</v>
      </c>
      <c r="K9" s="171">
        <v>5.7601884379060202</v>
      </c>
      <c r="L9" s="171">
        <v>7.4337442190584522</v>
      </c>
      <c r="M9" s="161">
        <v>15.105997555310012</v>
      </c>
    </row>
    <row r="10" spans="2:16" ht="19.5">
      <c r="B10" s="172" t="s">
        <v>45</v>
      </c>
      <c r="C10" s="173" t="s">
        <v>105</v>
      </c>
      <c r="D10" s="179">
        <f>+D4+D6+D8</f>
        <v>652.03266921367685</v>
      </c>
      <c r="E10" s="179">
        <f t="shared" ref="E10:M10" si="0">+E4+E6+E8</f>
        <v>641.86086407134383</v>
      </c>
      <c r="F10" s="179">
        <f t="shared" si="0"/>
        <v>670.83045847517383</v>
      </c>
      <c r="G10" s="179">
        <f t="shared" si="0"/>
        <v>619.88761590682793</v>
      </c>
      <c r="H10" s="179">
        <f t="shared" si="0"/>
        <v>571.34280514800662</v>
      </c>
      <c r="I10" s="179">
        <f t="shared" si="0"/>
        <v>610.72138998943126</v>
      </c>
      <c r="J10" s="179">
        <f t="shared" si="0"/>
        <v>641.43753339929026</v>
      </c>
      <c r="K10" s="179">
        <f t="shared" si="0"/>
        <v>615.67743957760774</v>
      </c>
      <c r="L10" s="179">
        <f t="shared" si="0"/>
        <v>589.75496037148173</v>
      </c>
      <c r="M10" s="177">
        <f t="shared" si="0"/>
        <v>626.53309414612193</v>
      </c>
    </row>
    <row r="11" spans="2:16" ht="19.5">
      <c r="B11" s="168"/>
      <c r="C11" s="169" t="s">
        <v>100</v>
      </c>
      <c r="D11" s="180">
        <f>D5+D7+D9</f>
        <v>138.46973007465073</v>
      </c>
      <c r="E11" s="180">
        <f t="shared" ref="E11:M11" si="1">E5+E7+E9</f>
        <v>176.24519279353231</v>
      </c>
      <c r="F11" s="180">
        <f t="shared" si="1"/>
        <v>177.53165300539615</v>
      </c>
      <c r="G11" s="180">
        <f t="shared" si="1"/>
        <v>159.35264212229819</v>
      </c>
      <c r="H11" s="180">
        <f t="shared" si="1"/>
        <v>141.36332323813158</v>
      </c>
      <c r="I11" s="180">
        <f t="shared" si="1"/>
        <v>147.49304315320308</v>
      </c>
      <c r="J11" s="180">
        <f t="shared" si="1"/>
        <v>150.24510426170744</v>
      </c>
      <c r="K11" s="180">
        <f t="shared" si="1"/>
        <v>153.53254059349879</v>
      </c>
      <c r="L11" s="180">
        <f t="shared" si="1"/>
        <v>150.11480448749188</v>
      </c>
      <c r="M11" s="180">
        <f t="shared" si="1"/>
        <v>158.43538369501567</v>
      </c>
    </row>
    <row r="12" spans="2:16" ht="19.5">
      <c r="B12" s="172" t="s">
        <v>46</v>
      </c>
      <c r="C12" s="173" t="s">
        <v>105</v>
      </c>
      <c r="D12" s="179">
        <f>D4+D8-D6</f>
        <v>-389.64336091246128</v>
      </c>
      <c r="E12" s="179">
        <f t="shared" ref="E12:M12" si="2">E4+E8-E6</f>
        <v>-314.89782002308982</v>
      </c>
      <c r="F12" s="179">
        <f t="shared" si="2"/>
        <v>-283.08035157580355</v>
      </c>
      <c r="G12" s="179">
        <f t="shared" si="2"/>
        <v>-294.20914014282391</v>
      </c>
      <c r="H12" s="179">
        <f t="shared" si="2"/>
        <v>-293.87007335209933</v>
      </c>
      <c r="I12" s="179">
        <f t="shared" si="2"/>
        <v>-330.68525146271674</v>
      </c>
      <c r="J12" s="179">
        <f t="shared" si="2"/>
        <v>-320.85295589375932</v>
      </c>
      <c r="K12" s="179">
        <f t="shared" si="2"/>
        <v>-341.83138234008612</v>
      </c>
      <c r="L12" s="179">
        <f t="shared" si="2"/>
        <v>-324.10253516254164</v>
      </c>
      <c r="M12" s="179">
        <f t="shared" si="2"/>
        <v>-341.19219263843956</v>
      </c>
    </row>
    <row r="13" spans="2:16" ht="20.25" thickBot="1">
      <c r="B13" s="181"/>
      <c r="C13" s="182" t="s">
        <v>100</v>
      </c>
      <c r="D13" s="183">
        <f>+D5+D9-D7</f>
        <v>-77.905256585175479</v>
      </c>
      <c r="E13" s="183">
        <f t="shared" ref="E13:M13" si="3">+E5+E9-E7</f>
        <v>-72.660604109576838</v>
      </c>
      <c r="F13" s="183">
        <f t="shared" si="3"/>
        <v>-122.12185939014752</v>
      </c>
      <c r="G13" s="183">
        <f t="shared" si="3"/>
        <v>-97.079886025443642</v>
      </c>
      <c r="H13" s="183">
        <f t="shared" si="3"/>
        <v>-77.016749911828384</v>
      </c>
      <c r="I13" s="183">
        <f t="shared" si="3"/>
        <v>-86.456368254224515</v>
      </c>
      <c r="J13" s="183">
        <f t="shared" si="3"/>
        <v>-101.6513183307262</v>
      </c>
      <c r="K13" s="183">
        <f t="shared" si="3"/>
        <v>-89.747845296021524</v>
      </c>
      <c r="L13" s="183">
        <f t="shared" si="3"/>
        <v>-62.357218143181839</v>
      </c>
      <c r="M13" s="183">
        <f t="shared" si="3"/>
        <v>-63.907236644294201</v>
      </c>
    </row>
    <row r="14" spans="2:16" ht="19.5">
      <c r="B14" s="184" t="s">
        <v>174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61"/>
    </row>
    <row r="15" spans="2:16" ht="19.5">
      <c r="B15" s="161"/>
      <c r="C15" s="184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P15" s="95"/>
    </row>
    <row r="16" spans="2:16">
      <c r="C16" s="185"/>
      <c r="F16" s="96"/>
      <c r="N16" s="95"/>
    </row>
    <row r="17" spans="3:14">
      <c r="C17" s="185"/>
      <c r="N17" s="186"/>
    </row>
    <row r="18" spans="3:14">
      <c r="C18" s="185"/>
    </row>
    <row r="19" spans="3:14">
      <c r="C19" s="185"/>
    </row>
    <row r="20" spans="3:14">
      <c r="C20" s="18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rgb="FF92D050"/>
  </sheetPr>
  <dimension ref="A2:X40"/>
  <sheetViews>
    <sheetView tabSelected="1" topLeftCell="A7" workbookViewId="0">
      <selection activeCell="H31" sqref="H31"/>
    </sheetView>
  </sheetViews>
  <sheetFormatPr defaultColWidth="12" defaultRowHeight="17.25"/>
  <cols>
    <col min="1" max="1" width="21" style="122" customWidth="1"/>
    <col min="2" max="2" width="15.85546875" style="122" customWidth="1"/>
    <col min="3" max="3" width="10.28515625" style="122" customWidth="1"/>
    <col min="4" max="4" width="11.42578125" style="122" customWidth="1"/>
    <col min="5" max="5" width="10.140625" style="122" customWidth="1"/>
    <col min="6" max="6" width="11.7109375" style="122" customWidth="1"/>
    <col min="7" max="8" width="11.140625" style="122" customWidth="1"/>
    <col min="9" max="9" width="10.85546875" style="122" customWidth="1"/>
    <col min="10" max="10" width="11" style="122" customWidth="1"/>
    <col min="11" max="16384" width="12" style="122"/>
  </cols>
  <sheetData>
    <row r="2" spans="1:24">
      <c r="A2" s="187" t="s">
        <v>106</v>
      </c>
    </row>
    <row r="4" spans="1:24" ht="18" thickBot="1"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</row>
    <row r="5" spans="1:24" ht="18" thickBot="1">
      <c r="A5" s="188" t="s">
        <v>5</v>
      </c>
      <c r="B5" s="188" t="s">
        <v>1</v>
      </c>
      <c r="C5" s="189" t="s">
        <v>41</v>
      </c>
      <c r="D5" s="189" t="s">
        <v>42</v>
      </c>
      <c r="E5" s="189" t="s">
        <v>43</v>
      </c>
      <c r="F5" s="189" t="s">
        <v>44</v>
      </c>
      <c r="G5" s="189" t="s">
        <v>47</v>
      </c>
      <c r="H5" s="189" t="s">
        <v>53</v>
      </c>
      <c r="I5" s="189" t="s">
        <v>122</v>
      </c>
      <c r="J5" s="189" t="s">
        <v>128</v>
      </c>
      <c r="K5" s="189" t="s">
        <v>145</v>
      </c>
      <c r="L5" s="189" t="s">
        <v>176</v>
      </c>
    </row>
    <row r="6" spans="1:24">
      <c r="A6" s="116" t="s">
        <v>107</v>
      </c>
      <c r="B6" s="190" t="s">
        <v>108</v>
      </c>
      <c r="C6" s="191">
        <v>14.962832010080048</v>
      </c>
      <c r="D6" s="191">
        <v>14.906158144145202</v>
      </c>
      <c r="E6" s="191">
        <v>19.904551436943848</v>
      </c>
      <c r="F6" s="192">
        <v>21.46592783871575</v>
      </c>
      <c r="G6" s="192">
        <v>16.529689628537636</v>
      </c>
      <c r="H6" s="193">
        <v>14.868237664693007</v>
      </c>
      <c r="I6" s="194">
        <v>22.237706802074424</v>
      </c>
      <c r="J6" s="194">
        <v>12.779276990350262</v>
      </c>
      <c r="K6" s="194">
        <v>13.514138561958767</v>
      </c>
      <c r="L6" s="197">
        <v>12.915141183276948</v>
      </c>
      <c r="M6" s="195"/>
      <c r="N6" s="195"/>
      <c r="O6" s="195"/>
      <c r="P6" s="195"/>
    </row>
    <row r="7" spans="1:24">
      <c r="A7" s="115"/>
      <c r="B7" s="117" t="s">
        <v>109</v>
      </c>
      <c r="C7" s="191">
        <v>2.4863031411249792</v>
      </c>
      <c r="D7" s="191">
        <v>4.344400446594185</v>
      </c>
      <c r="E7" s="191">
        <v>6.0079948792948787</v>
      </c>
      <c r="F7" s="192">
        <v>4.5527641431453345</v>
      </c>
      <c r="G7" s="193">
        <v>4.6861960038932731</v>
      </c>
      <c r="H7" s="196">
        <v>4.8666707814342667</v>
      </c>
      <c r="I7" s="194">
        <v>5.7170152775279899</v>
      </c>
      <c r="J7" s="197">
        <v>4.4981936804536051</v>
      </c>
      <c r="K7" s="197">
        <v>3.5715840231771345</v>
      </c>
      <c r="L7" s="194">
        <v>4.681593180634346</v>
      </c>
      <c r="M7" s="198"/>
      <c r="N7" s="198"/>
      <c r="O7" s="195"/>
      <c r="P7" s="195"/>
    </row>
    <row r="8" spans="1:24">
      <c r="A8" s="115"/>
      <c r="B8" s="117" t="s">
        <v>110</v>
      </c>
      <c r="C8" s="192">
        <v>30.289164924399643</v>
      </c>
      <c r="D8" s="192">
        <v>23.547110512775703</v>
      </c>
      <c r="E8" s="192">
        <v>55.948750921258345</v>
      </c>
      <c r="F8" s="192">
        <v>29.517657834675319</v>
      </c>
      <c r="G8" s="196">
        <v>30.464974241171944</v>
      </c>
      <c r="H8" s="197">
        <v>34.064788935346279</v>
      </c>
      <c r="I8" s="197">
        <v>39.072685121789746</v>
      </c>
      <c r="J8" s="197">
        <v>32.877687877598525</v>
      </c>
      <c r="K8" s="197">
        <v>35.799110958376311</v>
      </c>
      <c r="L8" s="194">
        <v>36.877830537461882</v>
      </c>
      <c r="M8" s="202"/>
      <c r="N8" s="202"/>
      <c r="O8" s="195"/>
      <c r="P8" s="195"/>
    </row>
    <row r="9" spans="1:24">
      <c r="A9" s="118"/>
      <c r="B9" s="118" t="s">
        <v>45</v>
      </c>
      <c r="C9" s="199">
        <f>SUM(C6:C8)</f>
        <v>47.73830007560467</v>
      </c>
      <c r="D9" s="199">
        <f t="shared" ref="D9:L9" si="0">SUM(D6:D8)</f>
        <v>42.797669103515091</v>
      </c>
      <c r="E9" s="199">
        <f t="shared" si="0"/>
        <v>81.86129723749707</v>
      </c>
      <c r="F9" s="199">
        <f t="shared" si="0"/>
        <v>55.536349816536401</v>
      </c>
      <c r="G9" s="199">
        <f t="shared" si="0"/>
        <v>51.680859873602856</v>
      </c>
      <c r="H9" s="199">
        <f t="shared" si="0"/>
        <v>53.79969738147355</v>
      </c>
      <c r="I9" s="199">
        <f t="shared" si="0"/>
        <v>67.027407201392151</v>
      </c>
      <c r="J9" s="199">
        <f t="shared" si="0"/>
        <v>50.15515854840239</v>
      </c>
      <c r="K9" s="199">
        <f t="shared" si="0"/>
        <v>52.884833543512215</v>
      </c>
      <c r="L9" s="199">
        <f t="shared" si="0"/>
        <v>54.474564901373178</v>
      </c>
      <c r="M9" s="198"/>
      <c r="N9" s="198"/>
      <c r="O9" s="195"/>
      <c r="P9" s="195"/>
    </row>
    <row r="10" spans="1:24">
      <c r="A10" s="115" t="s">
        <v>111</v>
      </c>
      <c r="B10" s="117" t="s">
        <v>108</v>
      </c>
      <c r="C10" s="191">
        <v>36.59987220871627</v>
      </c>
      <c r="D10" s="191">
        <v>38.833433002437658</v>
      </c>
      <c r="E10" s="191">
        <v>35.796284592016249</v>
      </c>
      <c r="F10" s="192">
        <v>42.019761354037541</v>
      </c>
      <c r="G10" s="194">
        <v>40.853818005144355</v>
      </c>
      <c r="H10" s="193">
        <v>38.787947668621619</v>
      </c>
      <c r="I10" s="197">
        <v>41.077874528481978</v>
      </c>
      <c r="J10" s="197">
        <v>38.591226662827523</v>
      </c>
      <c r="K10" s="197">
        <v>45.784543981926163</v>
      </c>
      <c r="L10" s="194">
        <v>42.108611217480544</v>
      </c>
      <c r="M10" s="374"/>
      <c r="N10" s="376"/>
    </row>
    <row r="11" spans="1:24">
      <c r="A11" s="115"/>
      <c r="B11" s="117" t="s">
        <v>109</v>
      </c>
      <c r="C11" s="191">
        <v>98.686188832377525</v>
      </c>
      <c r="D11" s="191">
        <v>117.49234365075003</v>
      </c>
      <c r="E11" s="191">
        <v>145.85630259691519</v>
      </c>
      <c r="F11" s="192">
        <v>119.21489408196248</v>
      </c>
      <c r="G11" s="193">
        <v>104.0777513601394</v>
      </c>
      <c r="H11" s="193">
        <v>111.05247948183384</v>
      </c>
      <c r="I11" s="197">
        <v>119.53308826261816</v>
      </c>
      <c r="J11" s="197">
        <v>113.06647538585791</v>
      </c>
      <c r="K11" s="197">
        <v>106.22239517949663</v>
      </c>
      <c r="L11" s="380">
        <v>105.54056642791895</v>
      </c>
      <c r="M11" s="375"/>
      <c r="N11" s="376"/>
      <c r="O11" s="195"/>
      <c r="P11" s="195"/>
    </row>
    <row r="12" spans="1:24">
      <c r="A12" s="115"/>
      <c r="B12" s="117" t="s">
        <v>110</v>
      </c>
      <c r="C12" s="192">
        <v>35.582230443225612</v>
      </c>
      <c r="D12" s="192">
        <v>49.131246368454285</v>
      </c>
      <c r="E12" s="192">
        <v>61.347465059395958</v>
      </c>
      <c r="F12" s="192">
        <v>36.231471126107863</v>
      </c>
      <c r="G12" s="197">
        <v>34.704647601675831</v>
      </c>
      <c r="H12" s="197">
        <v>38.713042579133457</v>
      </c>
      <c r="I12" s="196">
        <v>41.509090031999122</v>
      </c>
      <c r="J12" s="196">
        <v>36.266141257037674</v>
      </c>
      <c r="K12" s="197">
        <v>37.542446504849245</v>
      </c>
      <c r="L12" s="197">
        <v>42.637240014541106</v>
      </c>
      <c r="M12" s="374"/>
      <c r="N12" s="376"/>
      <c r="O12" s="195"/>
      <c r="P12" s="195"/>
    </row>
    <row r="13" spans="1:24">
      <c r="A13" s="118"/>
      <c r="B13" s="118" t="s">
        <v>45</v>
      </c>
      <c r="C13" s="199">
        <f>SUM(C10:C12)</f>
        <v>170.8682914843194</v>
      </c>
      <c r="D13" s="199">
        <f t="shared" ref="D13:K13" si="1">SUM(D10:D12)</f>
        <v>205.45702302164199</v>
      </c>
      <c r="E13" s="199">
        <f t="shared" si="1"/>
        <v>243.00005224832739</v>
      </c>
      <c r="F13" s="199">
        <f t="shared" si="1"/>
        <v>197.46612656210789</v>
      </c>
      <c r="G13" s="199">
        <f t="shared" si="1"/>
        <v>179.63621696695958</v>
      </c>
      <c r="H13" s="199">
        <f t="shared" si="1"/>
        <v>188.55346972958893</v>
      </c>
      <c r="I13" s="199">
        <f t="shared" si="1"/>
        <v>202.12005282309929</v>
      </c>
      <c r="J13" s="199">
        <f t="shared" si="1"/>
        <v>187.92384330572312</v>
      </c>
      <c r="K13" s="199">
        <f t="shared" si="1"/>
        <v>189.54938566627203</v>
      </c>
      <c r="L13" s="199">
        <f>SUM(L10:L12)</f>
        <v>190.28641765994061</v>
      </c>
      <c r="M13" s="202"/>
      <c r="N13" s="374"/>
      <c r="O13" s="376"/>
      <c r="P13" s="195"/>
    </row>
    <row r="14" spans="1:24">
      <c r="A14" s="115" t="s">
        <v>112</v>
      </c>
      <c r="B14" s="117" t="s">
        <v>108</v>
      </c>
      <c r="C14" s="191">
        <v>33.028807155351316</v>
      </c>
      <c r="D14" s="191">
        <v>35.653337412258807</v>
      </c>
      <c r="E14" s="191">
        <v>32.459939991028506</v>
      </c>
      <c r="F14" s="192">
        <v>31.665812680298906</v>
      </c>
      <c r="G14" s="194">
        <v>33.56497090802862</v>
      </c>
      <c r="H14" s="193">
        <v>30.955859984285553</v>
      </c>
      <c r="I14" s="194">
        <v>29.364211127968886</v>
      </c>
      <c r="J14" s="197">
        <v>34.570709920690774</v>
      </c>
      <c r="K14" s="197">
        <v>38.753695443642897</v>
      </c>
      <c r="L14" s="197">
        <v>42.108611217480544</v>
      </c>
      <c r="M14" s="374"/>
      <c r="N14" s="374"/>
      <c r="O14" s="195"/>
      <c r="P14" s="195"/>
    </row>
    <row r="15" spans="1:24">
      <c r="A15" s="115"/>
      <c r="B15" s="117" t="s">
        <v>109</v>
      </c>
      <c r="C15" s="192">
        <v>257.56840109675358</v>
      </c>
      <c r="D15" s="192">
        <v>200.6310426278699</v>
      </c>
      <c r="E15" s="192">
        <v>225.9792918272982</v>
      </c>
      <c r="F15" s="192">
        <v>198.80489932369656</v>
      </c>
      <c r="G15" s="196">
        <v>180.50531621573552</v>
      </c>
      <c r="H15" s="192">
        <v>225.06558241451845</v>
      </c>
      <c r="I15" s="197">
        <v>195.17925719070172</v>
      </c>
      <c r="J15" s="197">
        <v>198.0667409996143</v>
      </c>
      <c r="K15" s="197">
        <v>176.33083584885165</v>
      </c>
      <c r="L15" s="197">
        <v>105.54056642791895</v>
      </c>
      <c r="M15" s="202"/>
      <c r="O15" s="195"/>
      <c r="P15" s="195"/>
    </row>
    <row r="16" spans="1:24">
      <c r="A16" s="115"/>
      <c r="B16" s="117" t="s">
        <v>110</v>
      </c>
      <c r="C16" s="192">
        <v>4.5154255025200118</v>
      </c>
      <c r="D16" s="192">
        <v>25.02653547240741</v>
      </c>
      <c r="E16" s="192">
        <v>5.1870979748389079</v>
      </c>
      <c r="F16" s="192">
        <v>5.6397901871053699</v>
      </c>
      <c r="G16" s="197">
        <v>4.6195386681676975</v>
      </c>
      <c r="H16" s="197">
        <v>5.2396188264676162</v>
      </c>
      <c r="I16" s="197">
        <v>4.7537315591294043</v>
      </c>
      <c r="J16" s="197">
        <v>5.0664416251624074</v>
      </c>
      <c r="K16" s="197">
        <v>3.1484484916983191</v>
      </c>
      <c r="L16" s="197">
        <v>42.637240014541106</v>
      </c>
      <c r="M16" s="198"/>
      <c r="O16" s="195"/>
      <c r="P16" s="195"/>
    </row>
    <row r="17" spans="1:24">
      <c r="A17" s="118"/>
      <c r="B17" s="118" t="s">
        <v>45</v>
      </c>
      <c r="C17" s="199">
        <f>SUM(C14:C16)</f>
        <v>295.11263375462494</v>
      </c>
      <c r="D17" s="199">
        <f t="shared" ref="D17:L17" si="2">SUM(D14:D16)</f>
        <v>261.31091551253616</v>
      </c>
      <c r="E17" s="199">
        <f t="shared" si="2"/>
        <v>263.62632979316561</v>
      </c>
      <c r="F17" s="199">
        <f t="shared" si="2"/>
        <v>236.11050219110084</v>
      </c>
      <c r="G17" s="199">
        <f t="shared" si="2"/>
        <v>218.68982579193184</v>
      </c>
      <c r="H17" s="199">
        <f t="shared" si="2"/>
        <v>261.26106122527159</v>
      </c>
      <c r="I17" s="199">
        <f t="shared" si="2"/>
        <v>229.29719987779998</v>
      </c>
      <c r="J17" s="199">
        <f t="shared" si="2"/>
        <v>237.70389254546748</v>
      </c>
      <c r="K17" s="199">
        <f t="shared" si="2"/>
        <v>218.23297978419288</v>
      </c>
      <c r="L17" s="199">
        <f t="shared" si="2"/>
        <v>190.28641765994061</v>
      </c>
      <c r="M17" s="198"/>
      <c r="O17" s="195"/>
      <c r="P17" s="195"/>
    </row>
    <row r="18" spans="1:24">
      <c r="A18" s="115" t="s">
        <v>113</v>
      </c>
      <c r="B18" s="117" t="s">
        <v>108</v>
      </c>
      <c r="C18" s="192">
        <v>1.8594451526830716E-2</v>
      </c>
      <c r="D18" s="192">
        <v>0.11962813739023173</v>
      </c>
      <c r="E18" s="192">
        <v>4.9698870527038676E-2</v>
      </c>
      <c r="F18" s="192">
        <v>6.5495655448068128E-3</v>
      </c>
      <c r="G18" s="194">
        <v>0.58443220281015751</v>
      </c>
      <c r="H18" s="193">
        <v>2.282149090807049E-2</v>
      </c>
      <c r="I18" s="197">
        <v>0.75464371741469205</v>
      </c>
      <c r="J18" s="194">
        <v>4.7862430976613253E-2</v>
      </c>
      <c r="K18" s="197">
        <v>1.1091165845996252E-2</v>
      </c>
      <c r="L18" s="197">
        <v>3.1000272032820089E-2</v>
      </c>
      <c r="M18" s="198"/>
      <c r="N18" s="198"/>
      <c r="O18" s="195"/>
      <c r="P18" s="195"/>
    </row>
    <row r="19" spans="1:24">
      <c r="A19" s="115"/>
      <c r="B19" s="117" t="s">
        <v>109</v>
      </c>
      <c r="C19" s="192">
        <v>7.0451314582556157E-2</v>
      </c>
      <c r="D19" s="192">
        <v>0.14303083132841912</v>
      </c>
      <c r="E19" s="192">
        <v>0.36081834175163124</v>
      </c>
      <c r="F19" s="192">
        <v>0.33138625615547407</v>
      </c>
      <c r="G19" s="196">
        <v>0.24910943685236725</v>
      </c>
      <c r="H19" s="196">
        <v>0.206921318114834</v>
      </c>
      <c r="I19" s="197">
        <v>0.403931188076327</v>
      </c>
      <c r="J19" s="197">
        <v>0.16385963315846541</v>
      </c>
      <c r="K19" s="197">
        <v>0.39636690850324074</v>
      </c>
      <c r="L19" s="197">
        <v>0.46746557183195342</v>
      </c>
      <c r="M19" s="198"/>
      <c r="N19" s="198"/>
      <c r="O19" s="195"/>
      <c r="P19" s="195"/>
    </row>
    <row r="20" spans="1:24">
      <c r="A20" s="115"/>
      <c r="B20" s="117" t="s">
        <v>110</v>
      </c>
      <c r="C20" s="192">
        <v>2.5422837236881116E-2</v>
      </c>
      <c r="D20" s="192">
        <v>2.7097117389644335E-2</v>
      </c>
      <c r="E20" s="192">
        <v>3.4539575388301991E-2</v>
      </c>
      <c r="F20" s="192">
        <v>0</v>
      </c>
      <c r="G20" s="197">
        <v>4.2014982757146518E-2</v>
      </c>
      <c r="H20" s="196">
        <v>0.35801705718935906</v>
      </c>
      <c r="I20" s="196">
        <v>0</v>
      </c>
      <c r="J20" s="196">
        <v>2.6514175508878302E-2</v>
      </c>
      <c r="K20" s="194">
        <v>0</v>
      </c>
      <c r="L20" s="194">
        <v>6.0911341350444554E-3</v>
      </c>
      <c r="M20" s="195"/>
      <c r="N20" s="195"/>
      <c r="O20" s="195"/>
      <c r="P20" s="195"/>
    </row>
    <row r="21" spans="1:24">
      <c r="A21" s="115"/>
      <c r="B21" s="118" t="s">
        <v>45</v>
      </c>
      <c r="C21" s="203">
        <f>SUM(C18:C20)</f>
        <v>0.11446860334626799</v>
      </c>
      <c r="D21" s="203">
        <f t="shared" ref="D21:J21" si="3">SUM(D18:D20)</f>
        <v>0.28975608610829517</v>
      </c>
      <c r="E21" s="203">
        <f t="shared" si="3"/>
        <v>0.44505678766697193</v>
      </c>
      <c r="F21" s="203">
        <f t="shared" si="3"/>
        <v>0.33793582170028086</v>
      </c>
      <c r="G21" s="203">
        <f t="shared" si="3"/>
        <v>0.87555662241967136</v>
      </c>
      <c r="H21" s="203">
        <f t="shared" si="3"/>
        <v>0.5877598662122635</v>
      </c>
      <c r="I21" s="203">
        <f t="shared" si="3"/>
        <v>1.158574905491019</v>
      </c>
      <c r="J21" s="203">
        <f t="shared" si="3"/>
        <v>0.23823623964395696</v>
      </c>
      <c r="K21" s="199">
        <f>SUM(K18:K20)</f>
        <v>0.40745807434923698</v>
      </c>
      <c r="L21" s="199">
        <f>SUM(L18:L20)</f>
        <v>0.50455697799981791</v>
      </c>
      <c r="M21" s="212"/>
      <c r="N21" s="195"/>
      <c r="O21" s="195"/>
      <c r="P21" s="195"/>
    </row>
    <row r="22" spans="1:24">
      <c r="A22" s="116" t="s">
        <v>114</v>
      </c>
      <c r="B22" s="190" t="s">
        <v>108</v>
      </c>
      <c r="C22" s="204">
        <v>14.863695850874592</v>
      </c>
      <c r="D22" s="204">
        <v>16.690810775646863</v>
      </c>
      <c r="E22" s="204">
        <v>16.734342092491122</v>
      </c>
      <c r="F22" s="204">
        <v>21.256561539405087</v>
      </c>
      <c r="G22" s="205">
        <v>16.531003459871179</v>
      </c>
      <c r="H22" s="206">
        <v>13.731556665141992</v>
      </c>
      <c r="I22" s="205">
        <v>21.494569088852721</v>
      </c>
      <c r="J22" s="205">
        <v>12.159262010245238</v>
      </c>
      <c r="K22" s="194">
        <v>11.889148423889509</v>
      </c>
      <c r="L22" s="381">
        <v>11.702203557775746</v>
      </c>
      <c r="M22" s="376"/>
      <c r="N22" s="195"/>
      <c r="O22" s="195"/>
      <c r="P22" s="195"/>
    </row>
    <row r="23" spans="1:24">
      <c r="A23" s="115"/>
      <c r="B23" s="117" t="s">
        <v>109</v>
      </c>
      <c r="C23" s="192">
        <v>33.224759968578155</v>
      </c>
      <c r="D23" s="192">
        <v>33.32133199501714</v>
      </c>
      <c r="E23" s="192">
        <v>44.036490288175365</v>
      </c>
      <c r="F23" s="192">
        <v>42.671792676500736</v>
      </c>
      <c r="G23" s="196">
        <v>35.434234592425156</v>
      </c>
      <c r="H23" s="196">
        <v>40.526558339437941</v>
      </c>
      <c r="I23" s="197">
        <v>43.456805411807693</v>
      </c>
      <c r="J23" s="197">
        <v>43.991179242239141</v>
      </c>
      <c r="K23" s="194">
        <v>52.120508711813365</v>
      </c>
      <c r="L23" s="381">
        <v>51.59</v>
      </c>
      <c r="M23" s="376"/>
      <c r="N23" s="195"/>
      <c r="O23" s="195"/>
      <c r="P23" s="195"/>
    </row>
    <row r="24" spans="1:24">
      <c r="A24" s="115"/>
      <c r="B24" s="117" t="s">
        <v>110</v>
      </c>
      <c r="C24" s="192">
        <v>28.699243742958789</v>
      </c>
      <c r="D24" s="192">
        <v>22.035726920012333</v>
      </c>
      <c r="E24" s="192">
        <v>54.356207659375507</v>
      </c>
      <c r="F24" s="192">
        <v>27.25402899409141</v>
      </c>
      <c r="G24" s="197">
        <v>28.631608610026504</v>
      </c>
      <c r="H24" s="197">
        <v>32.579676793130538</v>
      </c>
      <c r="I24" s="196">
        <v>36.293026229621255</v>
      </c>
      <c r="J24" s="196">
        <v>30.103983496643568</v>
      </c>
      <c r="K24" s="194">
        <v>32.037081357226242</v>
      </c>
      <c r="L24" s="381">
        <v>30.730267044958342</v>
      </c>
      <c r="M24" s="208"/>
      <c r="N24" s="195"/>
      <c r="O24" s="195"/>
      <c r="P24" s="195"/>
    </row>
    <row r="25" spans="1:24">
      <c r="A25" s="118"/>
      <c r="B25" s="118" t="s">
        <v>45</v>
      </c>
      <c r="C25" s="199">
        <f>SUM(C22:C24)</f>
        <v>76.787699562411532</v>
      </c>
      <c r="D25" s="199">
        <f t="shared" ref="D25:L25" si="4">SUM(D22:D24)</f>
        <v>72.047869690676336</v>
      </c>
      <c r="E25" s="199">
        <f t="shared" si="4"/>
        <v>115.127040040042</v>
      </c>
      <c r="F25" s="199">
        <f t="shared" si="4"/>
        <v>91.182383209997241</v>
      </c>
      <c r="G25" s="199">
        <f t="shared" si="4"/>
        <v>80.596846662322832</v>
      </c>
      <c r="H25" s="199">
        <f t="shared" si="4"/>
        <v>86.83779179771048</v>
      </c>
      <c r="I25" s="199">
        <f t="shared" si="4"/>
        <v>101.24440073028168</v>
      </c>
      <c r="J25" s="199">
        <f t="shared" si="4"/>
        <v>86.254424749127949</v>
      </c>
      <c r="K25" s="199">
        <f t="shared" si="4"/>
        <v>96.046738492929109</v>
      </c>
      <c r="L25" s="199">
        <f t="shared" si="4"/>
        <v>94.022470602734089</v>
      </c>
      <c r="M25" s="212"/>
      <c r="N25" s="212"/>
      <c r="O25" s="195"/>
      <c r="P25" s="195"/>
    </row>
    <row r="26" spans="1:24">
      <c r="A26" s="116" t="s">
        <v>115</v>
      </c>
      <c r="B26" s="190" t="s">
        <v>108</v>
      </c>
      <c r="C26" s="204">
        <v>16.601322514082419</v>
      </c>
      <c r="D26" s="204">
        <v>20.049108154424506</v>
      </c>
      <c r="E26" s="204">
        <v>35.731674460468447</v>
      </c>
      <c r="F26" s="204">
        <v>28.467164090830099</v>
      </c>
      <c r="G26" s="205">
        <v>18.062198463818508</v>
      </c>
      <c r="H26" s="206">
        <v>14.893269095858122</v>
      </c>
      <c r="I26" s="205">
        <v>9.602855053653693</v>
      </c>
      <c r="J26" s="205">
        <v>11.171797489443483</v>
      </c>
      <c r="K26" s="194">
        <v>6.166593626315553</v>
      </c>
      <c r="L26" s="194">
        <v>5.1086824302579661</v>
      </c>
      <c r="M26" s="376"/>
      <c r="N26" s="195"/>
      <c r="O26" s="195"/>
      <c r="P26" s="195"/>
    </row>
    <row r="27" spans="1:24">
      <c r="A27" s="115"/>
      <c r="B27" s="117" t="s">
        <v>109</v>
      </c>
      <c r="C27" s="192">
        <v>127.92307223972341</v>
      </c>
      <c r="D27" s="192">
        <v>74.973904098136273</v>
      </c>
      <c r="E27" s="192">
        <v>82.449415317389864</v>
      </c>
      <c r="F27" s="192">
        <v>63.217800422870106</v>
      </c>
      <c r="G27" s="196">
        <v>67.311543929782871</v>
      </c>
      <c r="H27" s="196">
        <v>67.990167580453814</v>
      </c>
      <c r="I27" s="197">
        <v>65.492220922921007</v>
      </c>
      <c r="J27" s="197">
        <v>68.022682564404604</v>
      </c>
      <c r="K27" s="194">
        <v>64.546498002587029</v>
      </c>
      <c r="L27" s="194">
        <v>77.656527262644033</v>
      </c>
      <c r="M27" s="376"/>
      <c r="N27" s="195"/>
      <c r="O27" s="195"/>
      <c r="P27" s="195"/>
    </row>
    <row r="28" spans="1:24">
      <c r="A28" s="115"/>
      <c r="B28" s="117" t="s">
        <v>110</v>
      </c>
      <c r="C28" s="192">
        <v>0.24958857100504003</v>
      </c>
      <c r="D28" s="192">
        <v>7.5670121912537809</v>
      </c>
      <c r="E28" s="192">
        <v>0.82878250705007384</v>
      </c>
      <c r="F28" s="192">
        <v>0.17401569541794593</v>
      </c>
      <c r="G28" s="192">
        <v>1.3563213227121156</v>
      </c>
      <c r="H28" s="192">
        <v>1.673612432652374</v>
      </c>
      <c r="I28" s="197">
        <v>0.91732786957601165</v>
      </c>
      <c r="J28" s="197">
        <v>1.9107416765915981</v>
      </c>
      <c r="K28" s="194">
        <v>1.4949306464136383</v>
      </c>
      <c r="L28" s="194">
        <v>2.866980045425068</v>
      </c>
      <c r="M28" s="376"/>
      <c r="N28" s="195"/>
      <c r="O28" s="195"/>
      <c r="P28" s="195"/>
    </row>
    <row r="29" spans="1:24" ht="18" thickBot="1">
      <c r="A29" s="119"/>
      <c r="B29" s="119" t="s">
        <v>45</v>
      </c>
      <c r="C29" s="207">
        <f>SUM(C26:C28)</f>
        <v>144.77398332481087</v>
      </c>
      <c r="D29" s="207">
        <f t="shared" ref="D29:L29" si="5">SUM(D26:D28)</f>
        <v>102.59002444381456</v>
      </c>
      <c r="E29" s="207">
        <f t="shared" si="5"/>
        <v>119.0098722849084</v>
      </c>
      <c r="F29" s="207">
        <f t="shared" si="5"/>
        <v>91.858980209118158</v>
      </c>
      <c r="G29" s="207">
        <f t="shared" si="5"/>
        <v>86.730063716313495</v>
      </c>
      <c r="H29" s="207">
        <f t="shared" si="5"/>
        <v>84.557049108964307</v>
      </c>
      <c r="I29" s="207">
        <f t="shared" si="5"/>
        <v>76.012403846150718</v>
      </c>
      <c r="J29" s="207">
        <f t="shared" si="5"/>
        <v>81.105221730439681</v>
      </c>
      <c r="K29" s="207">
        <f t="shared" si="5"/>
        <v>72.208022275316225</v>
      </c>
      <c r="L29" s="207">
        <f t="shared" si="5"/>
        <v>85.632189738327071</v>
      </c>
      <c r="M29" s="208"/>
      <c r="N29" s="376"/>
      <c r="O29" s="195"/>
      <c r="P29" s="195"/>
    </row>
    <row r="30" spans="1:24">
      <c r="A30" s="120" t="s">
        <v>172</v>
      </c>
      <c r="J30" s="376"/>
      <c r="K30" s="211"/>
      <c r="L30" s="211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</row>
    <row r="31" spans="1:24">
      <c r="C31" s="209"/>
      <c r="D31" s="209"/>
      <c r="E31" s="209"/>
      <c r="F31" s="209"/>
      <c r="G31" s="210"/>
      <c r="H31" s="209"/>
      <c r="I31" s="210"/>
      <c r="J31" s="210"/>
      <c r="K31" s="376"/>
      <c r="L31" s="208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</row>
    <row r="32" spans="1:24">
      <c r="B32" s="201"/>
      <c r="C32" s="201"/>
      <c r="D32" s="201"/>
      <c r="E32" s="201"/>
      <c r="F32" s="201"/>
      <c r="G32" s="201"/>
      <c r="H32" s="200"/>
      <c r="I32" s="202"/>
      <c r="J32" s="202"/>
      <c r="K32" s="211"/>
      <c r="L32" s="212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</row>
    <row r="33" spans="2:11">
      <c r="B33" s="201"/>
      <c r="C33" s="201"/>
      <c r="D33" s="201"/>
      <c r="E33" s="201"/>
      <c r="F33" s="201"/>
      <c r="G33" s="201"/>
      <c r="H33" s="201"/>
      <c r="I33" s="212"/>
      <c r="J33" s="213"/>
      <c r="K33" s="213"/>
    </row>
    <row r="34" spans="2:11">
      <c r="B34" s="200"/>
      <c r="C34" s="202"/>
      <c r="D34" s="202"/>
      <c r="E34" s="202"/>
      <c r="F34" s="202"/>
      <c r="G34" s="202"/>
      <c r="H34" s="202"/>
      <c r="I34" s="202"/>
      <c r="J34" s="202"/>
      <c r="K34" s="209"/>
    </row>
    <row r="35" spans="2:11">
      <c r="C35" s="212"/>
      <c r="D35" s="212"/>
      <c r="E35" s="212"/>
      <c r="F35" s="212"/>
      <c r="G35" s="212"/>
      <c r="H35" s="212"/>
      <c r="I35" s="212"/>
      <c r="J35" s="212"/>
      <c r="K35" s="209"/>
    </row>
    <row r="36" spans="2:11">
      <c r="C36" s="212"/>
      <c r="D36" s="212"/>
      <c r="E36" s="212"/>
      <c r="F36" s="212"/>
      <c r="G36" s="212"/>
      <c r="H36" s="212"/>
      <c r="I36" s="212"/>
      <c r="J36" s="214"/>
      <c r="K36" s="209"/>
    </row>
    <row r="37" spans="2:11">
      <c r="C37" s="209"/>
      <c r="D37" s="209"/>
      <c r="E37" s="209"/>
      <c r="F37" s="209"/>
      <c r="G37" s="209"/>
      <c r="H37" s="209"/>
      <c r="I37" s="209"/>
      <c r="J37" s="215"/>
      <c r="K37" s="209"/>
    </row>
    <row r="38" spans="2:11">
      <c r="C38" s="209"/>
      <c r="D38" s="209"/>
      <c r="E38" s="209"/>
      <c r="F38" s="209"/>
      <c r="G38" s="209"/>
      <c r="H38" s="209"/>
      <c r="I38" s="209"/>
      <c r="J38" s="215"/>
      <c r="K38" s="209"/>
    </row>
    <row r="39" spans="2:11">
      <c r="C39" s="209"/>
      <c r="D39" s="209"/>
      <c r="E39" s="209"/>
      <c r="F39" s="209"/>
      <c r="G39" s="209"/>
      <c r="H39" s="209"/>
      <c r="I39" s="209"/>
      <c r="J39" s="215"/>
      <c r="K39" s="209"/>
    </row>
    <row r="40" spans="2:11">
      <c r="J40" s="12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rgb="FF92D050"/>
  </sheetPr>
  <dimension ref="A1:AB30"/>
  <sheetViews>
    <sheetView workbookViewId="0">
      <selection activeCell="L11" sqref="L11"/>
    </sheetView>
  </sheetViews>
  <sheetFormatPr defaultColWidth="9" defaultRowHeight="16.5"/>
  <cols>
    <col min="1" max="1" width="9" style="21" customWidth="1"/>
    <col min="2" max="2" width="15.28515625" style="21" customWidth="1"/>
    <col min="3" max="3" width="8.7109375" style="21" customWidth="1"/>
    <col min="4" max="4" width="8.5703125" style="21" customWidth="1"/>
    <col min="5" max="16" width="9" style="130" customWidth="1"/>
    <col min="17" max="16384" width="9" style="21"/>
  </cols>
  <sheetData>
    <row r="1" spans="1:28" ht="18.75">
      <c r="A1" s="216" t="s">
        <v>148</v>
      </c>
      <c r="E1" s="21"/>
      <c r="F1" s="21"/>
      <c r="G1" s="96"/>
      <c r="H1" s="21"/>
      <c r="Q1" s="217"/>
      <c r="R1" s="130"/>
    </row>
    <row r="2" spans="1:28" ht="17.25" thickBot="1"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9"/>
      <c r="R2" s="219"/>
    </row>
    <row r="3" spans="1:28" ht="22.5" customHeight="1">
      <c r="A3" s="220"/>
      <c r="B3" s="221"/>
      <c r="C3" s="405" t="s">
        <v>116</v>
      </c>
      <c r="D3" s="405"/>
      <c r="E3" s="405"/>
      <c r="F3" s="405"/>
      <c r="G3" s="405"/>
      <c r="H3" s="405"/>
      <c r="I3" s="405"/>
      <c r="J3" s="222"/>
      <c r="K3" s="222"/>
      <c r="L3" s="222"/>
      <c r="M3" s="223" t="s">
        <v>140</v>
      </c>
      <c r="N3" s="222"/>
      <c r="O3" s="222"/>
      <c r="P3" s="222"/>
      <c r="Q3" s="224"/>
      <c r="R3" s="224"/>
      <c r="S3" s="224"/>
      <c r="T3" s="224"/>
      <c r="U3" s="224"/>
      <c r="V3" s="224"/>
      <c r="W3" s="225"/>
      <c r="X3" s="22"/>
      <c r="Y3" s="22"/>
      <c r="Z3" s="22"/>
      <c r="AA3" s="22"/>
      <c r="AB3" s="22"/>
    </row>
    <row r="4" spans="1:28" s="22" customFormat="1" ht="20.25" customHeight="1">
      <c r="A4" s="226" t="s">
        <v>0</v>
      </c>
      <c r="B4" s="226" t="s">
        <v>54</v>
      </c>
      <c r="C4" s="227" t="s">
        <v>41</v>
      </c>
      <c r="D4" s="227" t="s">
        <v>42</v>
      </c>
      <c r="E4" s="227" t="s">
        <v>43</v>
      </c>
      <c r="F4" s="228" t="s">
        <v>44</v>
      </c>
      <c r="G4" s="229" t="s">
        <v>47</v>
      </c>
      <c r="H4" s="229" t="s">
        <v>53</v>
      </c>
      <c r="I4" s="229" t="s">
        <v>122</v>
      </c>
      <c r="J4" s="229" t="s">
        <v>128</v>
      </c>
      <c r="K4" s="230" t="s">
        <v>145</v>
      </c>
      <c r="L4" s="230" t="s">
        <v>176</v>
      </c>
      <c r="M4" s="231" t="s">
        <v>41</v>
      </c>
      <c r="N4" s="229" t="s">
        <v>42</v>
      </c>
      <c r="O4" s="228" t="s">
        <v>43</v>
      </c>
      <c r="P4" s="228" t="s">
        <v>44</v>
      </c>
      <c r="Q4" s="229" t="s">
        <v>47</v>
      </c>
      <c r="R4" s="229" t="s">
        <v>53</v>
      </c>
      <c r="S4" s="229" t="s">
        <v>122</v>
      </c>
      <c r="T4" s="229" t="s">
        <v>128</v>
      </c>
      <c r="U4" s="230" t="s">
        <v>145</v>
      </c>
      <c r="V4" s="230" t="s">
        <v>176</v>
      </c>
    </row>
    <row r="5" spans="1:28" s="22" customFormat="1">
      <c r="A5" s="105" t="s">
        <v>2</v>
      </c>
      <c r="B5" s="233" t="s">
        <v>105</v>
      </c>
      <c r="C5" s="234">
        <f>SUM(C6:C10)</f>
        <v>92.155283489475252</v>
      </c>
      <c r="D5" s="234">
        <f t="shared" ref="D5:K5" si="0">SUM(D6:D10)</f>
        <v>104.73945905606624</v>
      </c>
      <c r="E5" s="234">
        <f t="shared" si="0"/>
        <v>129.94642316139922</v>
      </c>
      <c r="F5" s="234">
        <f t="shared" si="0"/>
        <v>124.74735184815792</v>
      </c>
      <c r="G5" s="234">
        <f t="shared" si="0"/>
        <v>100.64483811658162</v>
      </c>
      <c r="H5" s="234">
        <f t="shared" si="0"/>
        <v>93.892010628830405</v>
      </c>
      <c r="I5" s="234">
        <f t="shared" si="0"/>
        <v>114.23969537181043</v>
      </c>
      <c r="J5" s="234">
        <f t="shared" si="0"/>
        <v>97.026038922193052</v>
      </c>
      <c r="K5" s="234">
        <f t="shared" si="0"/>
        <v>91.791602009409246</v>
      </c>
      <c r="L5" s="234">
        <f>SUM(L6:L10)</f>
        <v>92.237334683027768</v>
      </c>
      <c r="M5" s="235">
        <f t="shared" ref="M5:V10" si="1">C5/C$5*100</f>
        <v>100</v>
      </c>
      <c r="N5" s="236">
        <f t="shared" si="1"/>
        <v>100</v>
      </c>
      <c r="O5" s="236">
        <f t="shared" si="1"/>
        <v>100</v>
      </c>
      <c r="P5" s="236">
        <f t="shared" si="1"/>
        <v>100</v>
      </c>
      <c r="Q5" s="236">
        <f t="shared" si="1"/>
        <v>100</v>
      </c>
      <c r="R5" s="236">
        <f t="shared" si="1"/>
        <v>100</v>
      </c>
      <c r="S5" s="236">
        <f t="shared" si="1"/>
        <v>100</v>
      </c>
      <c r="T5" s="236">
        <f t="shared" si="1"/>
        <v>100</v>
      </c>
      <c r="U5" s="236">
        <f t="shared" si="1"/>
        <v>100</v>
      </c>
      <c r="V5" s="236">
        <f t="shared" si="1"/>
        <v>100</v>
      </c>
    </row>
    <row r="6" spans="1:28">
      <c r="A6" s="105"/>
      <c r="B6" s="111" t="s">
        <v>117</v>
      </c>
      <c r="C6" s="237">
        <v>39.344057748295285</v>
      </c>
      <c r="D6" s="237">
        <v>42.053664094393369</v>
      </c>
      <c r="E6" s="237">
        <v>37.505058966948674</v>
      </c>
      <c r="F6" s="238">
        <v>43.375973042330422</v>
      </c>
      <c r="G6" s="238">
        <v>45.128244891170517</v>
      </c>
      <c r="H6" s="239">
        <v>39.48684758163094</v>
      </c>
      <c r="I6" s="239">
        <v>51.049685576453065</v>
      </c>
      <c r="J6" s="237">
        <v>39.76395779941263</v>
      </c>
      <c r="K6" s="237">
        <v>47.463255207786624</v>
      </c>
      <c r="L6" s="261">
        <v>44.271968741273184</v>
      </c>
      <c r="M6" s="240">
        <f t="shared" si="1"/>
        <v>42.693219811741599</v>
      </c>
      <c r="N6" s="232">
        <f t="shared" si="1"/>
        <v>40.150736382820504</v>
      </c>
      <c r="O6" s="232">
        <f t="shared" si="1"/>
        <v>28.86194021698137</v>
      </c>
      <c r="P6" s="232">
        <f t="shared" si="1"/>
        <v>34.771057180538406</v>
      </c>
      <c r="Q6" s="232">
        <f t="shared" si="1"/>
        <v>44.839105249388311</v>
      </c>
      <c r="R6" s="232">
        <f t="shared" si="1"/>
        <v>42.055599104942523</v>
      </c>
      <c r="S6" s="232">
        <f t="shared" si="1"/>
        <v>44.686468578460506</v>
      </c>
      <c r="T6" s="232">
        <f t="shared" si="1"/>
        <v>40.982769410281783</v>
      </c>
      <c r="U6" s="232">
        <f t="shared" si="1"/>
        <v>51.707622667835487</v>
      </c>
      <c r="V6" s="232">
        <f t="shared" si="1"/>
        <v>47.997883821570895</v>
      </c>
    </row>
    <row r="7" spans="1:28">
      <c r="A7" s="105"/>
      <c r="B7" s="111" t="s">
        <v>118</v>
      </c>
      <c r="C7" s="237">
        <v>2.3772566202193888</v>
      </c>
      <c r="D7" s="237">
        <v>5.1774627727686564</v>
      </c>
      <c r="E7" s="237">
        <v>8.5213297213577057</v>
      </c>
      <c r="F7" s="238">
        <v>14.739081941145804</v>
      </c>
      <c r="G7" s="238">
        <v>4.8450875195941512</v>
      </c>
      <c r="H7" s="239">
        <v>5.7393477747221908</v>
      </c>
      <c r="I7" s="239">
        <v>9.1208286706987387</v>
      </c>
      <c r="J7" s="237">
        <v>4.4240387803161543</v>
      </c>
      <c r="K7" s="237">
        <v>3.4260868426777109</v>
      </c>
      <c r="L7" s="261">
        <v>3.1940161099442128</v>
      </c>
      <c r="M7" s="240">
        <f t="shared" si="1"/>
        <v>2.579620538513006</v>
      </c>
      <c r="N7" s="232">
        <f t="shared" si="1"/>
        <v>4.9431826547788456</v>
      </c>
      <c r="O7" s="232">
        <f t="shared" si="1"/>
        <v>6.5575715853093062</v>
      </c>
      <c r="P7" s="232">
        <f t="shared" si="1"/>
        <v>11.815146151628268</v>
      </c>
      <c r="Q7" s="232">
        <f t="shared" si="1"/>
        <v>4.8140447242628177</v>
      </c>
      <c r="R7" s="232">
        <f t="shared" si="1"/>
        <v>6.112711546257878</v>
      </c>
      <c r="S7" s="232">
        <f t="shared" si="1"/>
        <v>7.9839399440042422</v>
      </c>
      <c r="T7" s="232">
        <f t="shared" si="1"/>
        <v>4.5596407206356959</v>
      </c>
      <c r="U7" s="232">
        <f t="shared" si="1"/>
        <v>3.7324621944461915</v>
      </c>
      <c r="V7" s="232">
        <f t="shared" si="1"/>
        <v>3.4628235095044779</v>
      </c>
    </row>
    <row r="8" spans="1:28">
      <c r="A8" s="105"/>
      <c r="B8" s="111" t="s">
        <v>119</v>
      </c>
      <c r="C8" s="237">
        <v>18.311148473169286</v>
      </c>
      <c r="D8" s="237">
        <v>17.305904327586713</v>
      </c>
      <c r="E8" s="237">
        <v>22.639392168266632</v>
      </c>
      <c r="F8" s="238">
        <v>22.307921641661355</v>
      </c>
      <c r="G8" s="238">
        <v>26.003770416393536</v>
      </c>
      <c r="H8" s="239">
        <v>21.845042295712201</v>
      </c>
      <c r="I8" s="239">
        <v>25.384632865300269</v>
      </c>
      <c r="J8" s="237">
        <v>24.395947164627543</v>
      </c>
      <c r="K8" s="237">
        <v>22.778252568697713</v>
      </c>
      <c r="L8" s="261">
        <v>29.741760143961919</v>
      </c>
      <c r="M8" s="240">
        <f t="shared" si="1"/>
        <v>19.869884590242233</v>
      </c>
      <c r="N8" s="232">
        <f t="shared" si="1"/>
        <v>16.522812399024321</v>
      </c>
      <c r="O8" s="232">
        <f t="shared" si="1"/>
        <v>17.422097213208787</v>
      </c>
      <c r="P8" s="232">
        <f t="shared" si="1"/>
        <v>17.882481119771175</v>
      </c>
      <c r="Q8" s="232">
        <f t="shared" si="1"/>
        <v>25.837162544066246</v>
      </c>
      <c r="R8" s="232">
        <f t="shared" si="1"/>
        <v>23.266135371271389</v>
      </c>
      <c r="S8" s="232">
        <f t="shared" si="1"/>
        <v>22.220501186283919</v>
      </c>
      <c r="T8" s="232">
        <f t="shared" si="1"/>
        <v>25.143711353805852</v>
      </c>
      <c r="U8" s="232">
        <f t="shared" si="1"/>
        <v>24.815181421893904</v>
      </c>
      <c r="V8" s="232">
        <f t="shared" si="1"/>
        <v>32.244817400859468</v>
      </c>
    </row>
    <row r="9" spans="1:28">
      <c r="A9" s="105"/>
      <c r="B9" s="111" t="s">
        <v>120</v>
      </c>
      <c r="C9" s="237">
        <v>32.122800692262082</v>
      </c>
      <c r="D9" s="237">
        <v>40.202023295838352</v>
      </c>
      <c r="E9" s="237">
        <v>61.104626229196803</v>
      </c>
      <c r="F9" s="238">
        <v>43.817767618606268</v>
      </c>
      <c r="G9" s="238">
        <v>24.548308466098554</v>
      </c>
      <c r="H9" s="239">
        <v>26.752903102200019</v>
      </c>
      <c r="I9" s="239">
        <v>28.093743339494083</v>
      </c>
      <c r="J9" s="237">
        <v>28.053563144218277</v>
      </c>
      <c r="K9" s="237">
        <v>18.122701101833261</v>
      </c>
      <c r="L9" s="261">
        <v>14.787224595559961</v>
      </c>
      <c r="M9" s="240">
        <f t="shared" si="1"/>
        <v>34.857253405259961</v>
      </c>
      <c r="N9" s="232">
        <f t="shared" si="1"/>
        <v>38.382882304479452</v>
      </c>
      <c r="O9" s="232">
        <f t="shared" si="1"/>
        <v>47.02293817914645</v>
      </c>
      <c r="P9" s="232">
        <f t="shared" si="1"/>
        <v>35.125208647267414</v>
      </c>
      <c r="Q9" s="232">
        <f t="shared" si="1"/>
        <v>24.391025834492474</v>
      </c>
      <c r="R9" s="232">
        <f t="shared" si="1"/>
        <v>28.493268940590028</v>
      </c>
      <c r="S9" s="232">
        <f t="shared" si="1"/>
        <v>24.591927742855695</v>
      </c>
      <c r="T9" s="232">
        <f t="shared" si="1"/>
        <v>28.91343752239019</v>
      </c>
      <c r="U9" s="232">
        <f t="shared" si="1"/>
        <v>19.743310613508591</v>
      </c>
      <c r="V9" s="232">
        <f t="shared" si="1"/>
        <v>16.031712805206308</v>
      </c>
    </row>
    <row r="10" spans="1:28">
      <c r="A10" s="105"/>
      <c r="B10" s="111" t="s">
        <v>121</v>
      </c>
      <c r="C10" s="237">
        <v>1.9955529202490363E-5</v>
      </c>
      <c r="D10" s="237">
        <v>4.0456547916238361E-4</v>
      </c>
      <c r="E10" s="237">
        <v>0.17601607562939262</v>
      </c>
      <c r="F10" s="238">
        <v>0.50660760441406483</v>
      </c>
      <c r="G10" s="238">
        <v>0.11942682332487817</v>
      </c>
      <c r="H10" s="239">
        <v>6.786987456504659E-2</v>
      </c>
      <c r="I10" s="239">
        <v>0.59080491986427952</v>
      </c>
      <c r="J10" s="237">
        <v>0.38853203361844951</v>
      </c>
      <c r="K10" s="237">
        <v>1.3062884139408415E-3</v>
      </c>
      <c r="L10" s="261">
        <v>0.24236509228847899</v>
      </c>
      <c r="M10" s="241">
        <f t="shared" si="1"/>
        <v>2.1654243193521744E-5</v>
      </c>
      <c r="N10" s="242">
        <f t="shared" si="1"/>
        <v>3.8625889689369386E-4</v>
      </c>
      <c r="O10" s="232">
        <f t="shared" si="1"/>
        <v>0.13545280535407492</v>
      </c>
      <c r="P10" s="232">
        <f t="shared" si="1"/>
        <v>0.40610690079474071</v>
      </c>
      <c r="Q10" s="232">
        <f t="shared" si="1"/>
        <v>0.11866164779016336</v>
      </c>
      <c r="R10" s="242">
        <f t="shared" si="1"/>
        <v>7.2285036938176422E-2</v>
      </c>
      <c r="S10" s="232">
        <f t="shared" si="1"/>
        <v>0.51716254839564768</v>
      </c>
      <c r="T10" s="232">
        <f t="shared" si="1"/>
        <v>0.40044099288647705</v>
      </c>
      <c r="U10" s="232">
        <f t="shared" si="1"/>
        <v>1.4231023158381509E-3</v>
      </c>
      <c r="V10" s="232">
        <f t="shared" si="1"/>
        <v>0.26276246285884453</v>
      </c>
    </row>
    <row r="11" spans="1:28">
      <c r="A11" s="233" t="s">
        <v>3</v>
      </c>
      <c r="B11" s="233" t="s">
        <v>105</v>
      </c>
      <c r="C11" s="243">
        <f>SUM(C12:C16)</f>
        <v>520.83801506306907</v>
      </c>
      <c r="D11" s="243">
        <f t="shared" ref="D11:J11" si="2">SUM(D12:D16)</f>
        <v>478.37934204721682</v>
      </c>
      <c r="E11" s="243">
        <f t="shared" si="2"/>
        <v>476.95540502548869</v>
      </c>
      <c r="F11" s="243">
        <f t="shared" si="2"/>
        <v>457.04837802482592</v>
      </c>
      <c r="G11" s="243">
        <f t="shared" si="2"/>
        <v>432.60643925005297</v>
      </c>
      <c r="H11" s="243">
        <f t="shared" si="2"/>
        <v>470.70332072607403</v>
      </c>
      <c r="I11" s="243">
        <f t="shared" si="2"/>
        <v>481.14524464652476</v>
      </c>
      <c r="J11" s="243">
        <f t="shared" si="2"/>
        <v>478.75441095884696</v>
      </c>
      <c r="K11" s="243">
        <f>SUM(K12:K16)</f>
        <v>456.92874776701171</v>
      </c>
      <c r="L11" s="243">
        <f>SUM(L12:L16)</f>
        <v>483.86400535864476</v>
      </c>
      <c r="M11" s="244">
        <f t="shared" ref="M11:V11" si="3">C11/C$11*100</f>
        <v>100</v>
      </c>
      <c r="N11" s="236">
        <f t="shared" si="3"/>
        <v>100</v>
      </c>
      <c r="O11" s="245">
        <f t="shared" si="3"/>
        <v>100</v>
      </c>
      <c r="P11" s="245">
        <f t="shared" si="3"/>
        <v>100</v>
      </c>
      <c r="Q11" s="245">
        <f t="shared" si="3"/>
        <v>100</v>
      </c>
      <c r="R11" s="245">
        <f t="shared" si="3"/>
        <v>100</v>
      </c>
      <c r="S11" s="245">
        <f t="shared" si="3"/>
        <v>100</v>
      </c>
      <c r="T11" s="245">
        <f t="shared" si="3"/>
        <v>100</v>
      </c>
      <c r="U11" s="245">
        <f t="shared" si="3"/>
        <v>100</v>
      </c>
      <c r="V11" s="245">
        <f t="shared" si="3"/>
        <v>100</v>
      </c>
    </row>
    <row r="12" spans="1:28">
      <c r="A12" s="105"/>
      <c r="B12" s="111" t="s">
        <v>117</v>
      </c>
      <c r="C12" s="246">
        <v>129.71338568797137</v>
      </c>
      <c r="D12" s="246">
        <v>147.51129507410383</v>
      </c>
      <c r="E12" s="246">
        <v>182.26692294992611</v>
      </c>
      <c r="F12" s="238">
        <v>154.90133492720071</v>
      </c>
      <c r="G12" s="238">
        <v>132.51889676695987</v>
      </c>
      <c r="H12" s="238">
        <v>145.08199756017194</v>
      </c>
      <c r="I12" s="238">
        <v>155.75137123818209</v>
      </c>
      <c r="J12" s="237">
        <v>150.45989800119222</v>
      </c>
      <c r="K12" s="237">
        <v>145.32478788436791</v>
      </c>
      <c r="L12" s="261">
        <v>143.25536181850501</v>
      </c>
      <c r="M12" s="240">
        <f t="shared" ref="M12:N16" si="4">C12/C$11*100</f>
        <v>24.904746185292211</v>
      </c>
      <c r="N12" s="232">
        <f t="shared" si="4"/>
        <v>30.835632333710645</v>
      </c>
      <c r="O12" s="232">
        <f>E12/E$5*100</f>
        <v>140.26313192441049</v>
      </c>
      <c r="P12" s="232">
        <f t="shared" ref="P12:V12" si="5">F12/F$11*100</f>
        <v>33.891671511147294</v>
      </c>
      <c r="Q12" s="232">
        <f t="shared" si="5"/>
        <v>30.632668574394927</v>
      </c>
      <c r="R12" s="232">
        <f t="shared" si="5"/>
        <v>30.822386665209546</v>
      </c>
      <c r="S12" s="232">
        <f t="shared" si="5"/>
        <v>32.370967596823171</v>
      </c>
      <c r="T12" s="232">
        <f t="shared" si="5"/>
        <v>31.427365379224785</v>
      </c>
      <c r="U12" s="232">
        <f t="shared" si="5"/>
        <v>31.804693531445103</v>
      </c>
      <c r="V12" s="232">
        <f t="shared" si="5"/>
        <v>29.606534115370437</v>
      </c>
    </row>
    <row r="13" spans="1:28">
      <c r="A13" s="105"/>
      <c r="B13" s="111" t="s">
        <v>118</v>
      </c>
      <c r="C13" s="246">
        <v>12.439514387313872</v>
      </c>
      <c r="D13" s="246">
        <v>12.787293578449637</v>
      </c>
      <c r="E13" s="246">
        <v>15.128614564181939</v>
      </c>
      <c r="F13" s="238">
        <v>13.345004928592431</v>
      </c>
      <c r="G13" s="238">
        <v>18.160406262492959</v>
      </c>
      <c r="H13" s="238">
        <v>15.949835619621467</v>
      </c>
      <c r="I13" s="238">
        <v>11.524244655838</v>
      </c>
      <c r="J13" s="237">
        <v>19.863605758538228</v>
      </c>
      <c r="K13" s="237">
        <v>23.615083803178294</v>
      </c>
      <c r="L13" s="261">
        <v>18.542565369290287</v>
      </c>
      <c r="M13" s="240">
        <f t="shared" si="4"/>
        <v>2.3883652935370998</v>
      </c>
      <c r="N13" s="232">
        <f t="shared" si="4"/>
        <v>2.6730446853592413</v>
      </c>
      <c r="O13" s="232">
        <f>E13/E$5*100</f>
        <v>11.642193910479188</v>
      </c>
      <c r="P13" s="232">
        <f t="shared" ref="P13:R16" si="6">F13/F$11*100</f>
        <v>2.919823276972128</v>
      </c>
      <c r="Q13" s="232">
        <f t="shared" si="6"/>
        <v>4.1979047500945716</v>
      </c>
      <c r="R13" s="232">
        <f t="shared" si="6"/>
        <v>3.3885113865392675</v>
      </c>
      <c r="S13" s="232">
        <f t="shared" ref="S13:V16" si="7">I13/I$11*100</f>
        <v>2.3951696050335762</v>
      </c>
      <c r="T13" s="232">
        <f t="shared" si="7"/>
        <v>4.1490178061765528</v>
      </c>
      <c r="U13" s="232">
        <f>K13/K$11*100</f>
        <v>5.1682201915690458</v>
      </c>
      <c r="V13" s="232">
        <f>L13/L$11*100</f>
        <v>3.8321853173489018</v>
      </c>
    </row>
    <row r="14" spans="1:28">
      <c r="A14" s="105"/>
      <c r="B14" s="111" t="s">
        <v>119</v>
      </c>
      <c r="C14" s="246">
        <v>245.57109073990776</v>
      </c>
      <c r="D14" s="246">
        <v>239.19732347704769</v>
      </c>
      <c r="E14" s="246">
        <v>193.31109351169013</v>
      </c>
      <c r="F14" s="238">
        <v>219.41530929563856</v>
      </c>
      <c r="G14" s="238">
        <v>208.83560903268204</v>
      </c>
      <c r="H14" s="238">
        <v>236.61756383105563</v>
      </c>
      <c r="I14" s="238">
        <v>243.63343376021535</v>
      </c>
      <c r="J14" s="237">
        <v>236.25480936531306</v>
      </c>
      <c r="K14" s="237">
        <v>219.03790090503702</v>
      </c>
      <c r="L14" s="261">
        <v>240.96218962133972</v>
      </c>
      <c r="M14" s="240">
        <f t="shared" si="4"/>
        <v>47.14922560139378</v>
      </c>
      <c r="N14" s="232">
        <f t="shared" si="4"/>
        <v>50.001599662185768</v>
      </c>
      <c r="O14" s="232">
        <f>E14/E$5*100</f>
        <v>148.76215043763781</v>
      </c>
      <c r="P14" s="232">
        <f t="shared" si="6"/>
        <v>48.007020666796976</v>
      </c>
      <c r="Q14" s="232">
        <f t="shared" si="6"/>
        <v>48.273809653575675</v>
      </c>
      <c r="R14" s="232">
        <f t="shared" si="6"/>
        <v>50.268938716231261</v>
      </c>
      <c r="S14" s="232">
        <f t="shared" si="7"/>
        <v>50.636151239362583</v>
      </c>
      <c r="T14" s="232">
        <f t="shared" si="7"/>
        <v>49.347808387215295</v>
      </c>
      <c r="U14" s="232">
        <f t="shared" si="7"/>
        <v>47.936992797118691</v>
      </c>
      <c r="V14" s="232">
        <f t="shared" si="7"/>
        <v>49.799569084031404</v>
      </c>
    </row>
    <row r="15" spans="1:28">
      <c r="A15" s="105"/>
      <c r="B15" s="111" t="s">
        <v>120</v>
      </c>
      <c r="C15" s="246">
        <v>132.66028078099873</v>
      </c>
      <c r="D15" s="246">
        <v>77.740610538360727</v>
      </c>
      <c r="E15" s="246">
        <v>86.004180496526601</v>
      </c>
      <c r="F15" s="238">
        <v>68.671684888318268</v>
      </c>
      <c r="G15" s="238">
        <v>72.039264578170815</v>
      </c>
      <c r="H15" s="238">
        <v>69.983286466440262</v>
      </c>
      <c r="I15" s="238">
        <v>69.781918514687703</v>
      </c>
      <c r="J15" s="237">
        <v>71.59179525603723</v>
      </c>
      <c r="K15" s="237">
        <v>68.584229265468153</v>
      </c>
      <c r="L15" s="261">
        <v>80.85356313628553</v>
      </c>
      <c r="M15" s="240">
        <f t="shared" si="4"/>
        <v>25.470544957232949</v>
      </c>
      <c r="N15" s="232">
        <f t="shared" si="4"/>
        <v>16.250829353473129</v>
      </c>
      <c r="O15" s="232">
        <f>E15/E$5*100</f>
        <v>66.184338440547606</v>
      </c>
      <c r="P15" s="232">
        <f t="shared" si="6"/>
        <v>15.025036339717229</v>
      </c>
      <c r="Q15" s="232">
        <f t="shared" si="6"/>
        <v>16.652379170096228</v>
      </c>
      <c r="R15" s="232">
        <f t="shared" si="6"/>
        <v>14.86781235332883</v>
      </c>
      <c r="S15" s="232">
        <f t="shared" si="7"/>
        <v>14.503295894767341</v>
      </c>
      <c r="T15" s="232">
        <f t="shared" si="7"/>
        <v>14.953762016031044</v>
      </c>
      <c r="U15" s="232">
        <f>K15/K$11*100</f>
        <v>15.009830219839722</v>
      </c>
      <c r="V15" s="232">
        <f>L15/L$11*100</f>
        <v>16.709976820110036</v>
      </c>
    </row>
    <row r="16" spans="1:28">
      <c r="A16" s="105"/>
      <c r="B16" s="111" t="s">
        <v>121</v>
      </c>
      <c r="C16" s="246">
        <v>0.45374346687729011</v>
      </c>
      <c r="D16" s="246">
        <v>1.1428193792549444</v>
      </c>
      <c r="E16" s="246">
        <v>0.24459350316391618</v>
      </c>
      <c r="F16" s="238">
        <v>0.71504398507594624</v>
      </c>
      <c r="G16" s="238">
        <v>1.0522626097473311</v>
      </c>
      <c r="H16" s="238">
        <v>3.0706372487847009</v>
      </c>
      <c r="I16" s="238">
        <v>0.45427647760157314</v>
      </c>
      <c r="J16" s="237">
        <v>0.5843025777662193</v>
      </c>
      <c r="K16" s="382">
        <v>0.36674590896035902</v>
      </c>
      <c r="L16" s="247">
        <v>0.25032541322424617</v>
      </c>
      <c r="M16" s="242">
        <f t="shared" si="4"/>
        <v>8.7117962543948643E-2</v>
      </c>
      <c r="N16" s="242">
        <f t="shared" si="4"/>
        <v>0.23889396527121487</v>
      </c>
      <c r="O16" s="232">
        <f>E16/E$11*100</f>
        <v>5.1282258380287153E-2</v>
      </c>
      <c r="P16" s="232">
        <f t="shared" si="6"/>
        <v>0.15644820536637077</v>
      </c>
      <c r="Q16" s="232">
        <f t="shared" si="6"/>
        <v>0.24323785183861021</v>
      </c>
      <c r="R16" s="242">
        <f t="shared" si="6"/>
        <v>0.65235087869109376</v>
      </c>
      <c r="S16" s="232">
        <f t="shared" si="7"/>
        <v>9.4415664013329098E-2</v>
      </c>
      <c r="T16" s="232">
        <f t="shared" si="7"/>
        <v>0.12204641135232173</v>
      </c>
      <c r="U16" s="232">
        <f>K16/K$11*100</f>
        <v>8.0263260027439345E-2</v>
      </c>
      <c r="V16" s="232">
        <f>L16/L$11*100</f>
        <v>5.1734663139222876E-2</v>
      </c>
    </row>
    <row r="17" spans="1:23">
      <c r="A17" s="233" t="s">
        <v>4</v>
      </c>
      <c r="B17" s="233" t="s">
        <v>105</v>
      </c>
      <c r="C17" s="248">
        <f>SUM(C18:C22)</f>
        <v>39.039370661132523</v>
      </c>
      <c r="D17" s="248">
        <f t="shared" ref="D17:K17" si="8">SUM(D18:D22)</f>
        <v>58.742062968060736</v>
      </c>
      <c r="E17" s="248">
        <f t="shared" si="8"/>
        <v>63.928630288285916</v>
      </c>
      <c r="F17" s="248">
        <f t="shared" si="8"/>
        <v>38.091886033844062</v>
      </c>
      <c r="G17" s="248">
        <f t="shared" si="8"/>
        <v>38.091527781372022</v>
      </c>
      <c r="H17" s="248">
        <f t="shared" si="8"/>
        <v>46.126058634526885</v>
      </c>
      <c r="I17" s="248">
        <f t="shared" si="8"/>
        <v>46.052593380955003</v>
      </c>
      <c r="J17" s="248">
        <f t="shared" si="8"/>
        <v>39.896989696567779</v>
      </c>
      <c r="K17" s="248">
        <f t="shared" si="8"/>
        <v>41.031711551804534</v>
      </c>
      <c r="L17" s="248">
        <f>SUM(L18:L22)</f>
        <v>50.433116070813405</v>
      </c>
      <c r="M17" s="235">
        <f t="shared" ref="M17:V22" si="9">C17/C$17*100</f>
        <v>100</v>
      </c>
      <c r="N17" s="236">
        <f t="shared" si="9"/>
        <v>100</v>
      </c>
      <c r="O17" s="245">
        <f t="shared" si="9"/>
        <v>100</v>
      </c>
      <c r="P17" s="245">
        <f t="shared" si="9"/>
        <v>100</v>
      </c>
      <c r="Q17" s="245">
        <f t="shared" si="9"/>
        <v>100</v>
      </c>
      <c r="R17" s="245">
        <f t="shared" si="9"/>
        <v>100</v>
      </c>
      <c r="S17" s="245">
        <f t="shared" si="9"/>
        <v>100</v>
      </c>
      <c r="T17" s="245">
        <f t="shared" si="9"/>
        <v>100</v>
      </c>
      <c r="U17" s="245">
        <f t="shared" si="9"/>
        <v>100</v>
      </c>
      <c r="V17" s="245">
        <f t="shared" si="9"/>
        <v>100</v>
      </c>
    </row>
    <row r="18" spans="1:23">
      <c r="A18" s="105"/>
      <c r="B18" s="111" t="s">
        <v>117</v>
      </c>
      <c r="C18" s="249">
        <v>36.204026142899501</v>
      </c>
      <c r="D18" s="249">
        <v>50.030842695806044</v>
      </c>
      <c r="E18" s="249">
        <v>62.151695352065346</v>
      </c>
      <c r="F18" s="238">
        <v>36.684223438857671</v>
      </c>
      <c r="G18" s="238">
        <v>34.807209660273038</v>
      </c>
      <c r="H18" s="238">
        <v>39.485188089291732</v>
      </c>
      <c r="I18" s="238">
        <v>41.617775116548508</v>
      </c>
      <c r="J18" s="237">
        <v>36.418124717139456</v>
      </c>
      <c r="K18" s="237">
        <v>39.002900850731521</v>
      </c>
      <c r="L18" s="261">
        <v>45.686908352105505</v>
      </c>
      <c r="M18" s="240">
        <f t="shared" si="9"/>
        <v>92.737217659464264</v>
      </c>
      <c r="N18" s="232">
        <f t="shared" si="9"/>
        <v>85.170387568800294</v>
      </c>
      <c r="O18" s="232">
        <f t="shared" si="9"/>
        <v>97.22043953044593</v>
      </c>
      <c r="P18" s="232">
        <f t="shared" si="9"/>
        <v>96.304560520485367</v>
      </c>
      <c r="Q18" s="232">
        <f t="shared" si="9"/>
        <v>91.377825169025854</v>
      </c>
      <c r="R18" s="232">
        <f t="shared" si="9"/>
        <v>85.602779119167479</v>
      </c>
      <c r="S18" s="232">
        <f t="shared" si="9"/>
        <v>90.370100924130554</v>
      </c>
      <c r="T18" s="232">
        <f t="shared" si="9"/>
        <v>91.280382289775602</v>
      </c>
      <c r="U18" s="232">
        <f t="shared" si="9"/>
        <v>95.055505548406032</v>
      </c>
      <c r="V18" s="232">
        <f t="shared" si="9"/>
        <v>90.589104761951006</v>
      </c>
    </row>
    <row r="19" spans="1:23">
      <c r="A19" s="105"/>
      <c r="B19" s="111" t="s">
        <v>118</v>
      </c>
      <c r="C19" s="249">
        <v>1.2003539875481768E-2</v>
      </c>
      <c r="D19" s="249">
        <v>9.6490096625451549E-2</v>
      </c>
      <c r="E19" s="249">
        <v>1.0487675155978317E-2</v>
      </c>
      <c r="F19" s="238">
        <v>8.1176232404564688E-2</v>
      </c>
      <c r="G19" s="238">
        <v>3.3172341608002961E-2</v>
      </c>
      <c r="H19" s="238">
        <v>0</v>
      </c>
      <c r="I19" s="238">
        <v>6.2364714076853053E-2</v>
      </c>
      <c r="J19" s="237">
        <v>1.5189471903421395E-2</v>
      </c>
      <c r="K19" s="237">
        <v>4.5976254153769552E-3</v>
      </c>
      <c r="L19" s="261">
        <v>1.1987839970447951E-2</v>
      </c>
      <c r="M19" s="240">
        <f t="shared" si="9"/>
        <v>3.0747267879070745E-2</v>
      </c>
      <c r="N19" s="232">
        <f t="shared" si="9"/>
        <v>0.16426065369531742</v>
      </c>
      <c r="O19" s="232">
        <f t="shared" si="9"/>
        <v>1.6405286815444325E-2</v>
      </c>
      <c r="P19" s="232">
        <f t="shared" si="9"/>
        <v>0.21310636163418328</v>
      </c>
      <c r="Q19" s="232">
        <f t="shared" si="9"/>
        <v>8.7085878514500795E-2</v>
      </c>
      <c r="R19" s="232">
        <f t="shared" si="9"/>
        <v>0</v>
      </c>
      <c r="S19" s="232">
        <f t="shared" si="9"/>
        <v>0.13542063431903037</v>
      </c>
      <c r="T19" s="232">
        <f t="shared" si="9"/>
        <v>3.8071724255246506E-2</v>
      </c>
      <c r="U19" s="232">
        <f t="shared" si="9"/>
        <v>1.1205053948510603E-2</v>
      </c>
      <c r="V19" s="232">
        <f t="shared" si="9"/>
        <v>2.3769778479711155E-2</v>
      </c>
    </row>
    <row r="20" spans="1:23">
      <c r="A20" s="105"/>
      <c r="B20" s="111" t="s">
        <v>119</v>
      </c>
      <c r="C20" s="249">
        <v>1.7457762718648087</v>
      </c>
      <c r="D20" s="249">
        <v>0.88269177508884245</v>
      </c>
      <c r="E20" s="249">
        <v>0.71731715103961191</v>
      </c>
      <c r="F20" s="238">
        <v>0.77639013497074671</v>
      </c>
      <c r="G20" s="238">
        <v>1.6543634950266481</v>
      </c>
      <c r="H20" s="238">
        <v>4.672922285048827</v>
      </c>
      <c r="I20" s="246">
        <v>3.2274613348597279</v>
      </c>
      <c r="J20" s="237">
        <v>1.4029737914140319</v>
      </c>
      <c r="K20" s="237">
        <v>0.49590674618046648</v>
      </c>
      <c r="L20" s="261">
        <v>1.1791958827335078</v>
      </c>
      <c r="M20" s="240">
        <f t="shared" si="9"/>
        <v>4.4718350790498222</v>
      </c>
      <c r="N20" s="232">
        <f t="shared" si="9"/>
        <v>1.5026570918504856</v>
      </c>
      <c r="O20" s="232">
        <f t="shared" si="9"/>
        <v>1.1220593149029987</v>
      </c>
      <c r="P20" s="232">
        <f t="shared" si="9"/>
        <v>2.0382034491044521</v>
      </c>
      <c r="Q20" s="232">
        <f t="shared" si="9"/>
        <v>4.3431271765258117</v>
      </c>
      <c r="R20" s="232">
        <f t="shared" si="9"/>
        <v>10.130764308466169</v>
      </c>
      <c r="S20" s="232">
        <f t="shared" si="9"/>
        <v>7.0082075685979515</v>
      </c>
      <c r="T20" s="232">
        <f t="shared" si="9"/>
        <v>3.5164903469765432</v>
      </c>
      <c r="U20" s="232">
        <f t="shared" si="9"/>
        <v>1.2085938592991912</v>
      </c>
      <c r="V20" s="232">
        <f t="shared" si="9"/>
        <v>2.3381380620578605</v>
      </c>
    </row>
    <row r="21" spans="1:23">
      <c r="A21" s="105"/>
      <c r="B21" s="111" t="s">
        <v>120</v>
      </c>
      <c r="C21" s="249">
        <v>1.0775647064927365</v>
      </c>
      <c r="D21" s="249">
        <v>7.7320384005403975</v>
      </c>
      <c r="E21" s="249">
        <v>1.0491301100249859</v>
      </c>
      <c r="F21" s="238">
        <v>0.55009622761107568</v>
      </c>
      <c r="G21" s="238">
        <v>1.5967822844643313</v>
      </c>
      <c r="H21" s="238">
        <v>1.9438804986530476</v>
      </c>
      <c r="I21" s="246">
        <v>1.1160604066922293</v>
      </c>
      <c r="J21" s="237">
        <v>2.0607017161108705</v>
      </c>
      <c r="K21" s="237">
        <v>1.5283063294771695</v>
      </c>
      <c r="L21" s="261">
        <v>3.5550239960039463</v>
      </c>
      <c r="M21" s="240">
        <f t="shared" si="9"/>
        <v>2.7601999936068555</v>
      </c>
      <c r="N21" s="232">
        <f t="shared" si="9"/>
        <v>13.1626946856539</v>
      </c>
      <c r="O21" s="232">
        <f t="shared" si="9"/>
        <v>1.6410958678356438</v>
      </c>
      <c r="P21" s="232">
        <f t="shared" si="9"/>
        <v>1.444129668775979</v>
      </c>
      <c r="Q21" s="232">
        <f t="shared" si="9"/>
        <v>4.191961775933831</v>
      </c>
      <c r="R21" s="232">
        <f t="shared" si="9"/>
        <v>4.2142783411327249</v>
      </c>
      <c r="S21" s="232">
        <f t="shared" si="9"/>
        <v>2.4234474646411002</v>
      </c>
      <c r="T21" s="232">
        <f t="shared" si="9"/>
        <v>5.1650556389925999</v>
      </c>
      <c r="U21" s="232">
        <f t="shared" si="9"/>
        <v>3.7246955383462579</v>
      </c>
      <c r="V21" s="232">
        <f t="shared" si="9"/>
        <v>7.048987397511425</v>
      </c>
    </row>
    <row r="22" spans="1:23" ht="17.25" thickBot="1">
      <c r="A22" s="109"/>
      <c r="B22" s="250" t="s">
        <v>121</v>
      </c>
      <c r="C22" s="251">
        <v>0</v>
      </c>
      <c r="D22" s="251">
        <v>0</v>
      </c>
      <c r="E22" s="251">
        <v>0</v>
      </c>
      <c r="F22" s="252">
        <v>0</v>
      </c>
      <c r="G22" s="252">
        <v>0</v>
      </c>
      <c r="H22" s="253">
        <v>2.4067761533280951E-2</v>
      </c>
      <c r="I22" s="251">
        <v>2.8931808777688892E-2</v>
      </c>
      <c r="J22" s="251">
        <v>0</v>
      </c>
      <c r="K22" s="251">
        <v>0</v>
      </c>
      <c r="L22" s="251">
        <v>0</v>
      </c>
      <c r="M22" s="254">
        <f t="shared" si="9"/>
        <v>0</v>
      </c>
      <c r="N22" s="255">
        <f t="shared" si="9"/>
        <v>0</v>
      </c>
      <c r="O22" s="255">
        <f t="shared" si="9"/>
        <v>0</v>
      </c>
      <c r="P22" s="255">
        <f t="shared" si="9"/>
        <v>0</v>
      </c>
      <c r="Q22" s="255">
        <f t="shared" si="9"/>
        <v>0</v>
      </c>
      <c r="R22" s="255">
        <f t="shared" si="9"/>
        <v>5.2178231233625132E-2</v>
      </c>
      <c r="S22" s="255">
        <f t="shared" si="9"/>
        <v>6.2823408311362572E-2</v>
      </c>
      <c r="T22" s="255">
        <f t="shared" si="9"/>
        <v>0</v>
      </c>
      <c r="U22" s="255">
        <f t="shared" si="9"/>
        <v>0</v>
      </c>
      <c r="V22" s="255">
        <f t="shared" si="9"/>
        <v>0</v>
      </c>
    </row>
    <row r="23" spans="1:23" ht="18.75">
      <c r="A23" s="256" t="s">
        <v>170</v>
      </c>
      <c r="B23" s="114"/>
      <c r="C23" s="114"/>
      <c r="D23" s="111"/>
      <c r="E23" s="111"/>
      <c r="F23" s="111"/>
      <c r="G23" s="111"/>
      <c r="H23" s="111"/>
      <c r="I23" s="111"/>
      <c r="J23" s="257"/>
      <c r="K23" s="257"/>
      <c r="L23" s="257"/>
      <c r="M23" s="257"/>
      <c r="N23" s="257"/>
      <c r="O23" s="257"/>
      <c r="P23" s="257"/>
      <c r="Q23" s="111"/>
      <c r="R23" s="111"/>
      <c r="S23" s="111"/>
      <c r="T23" s="111"/>
      <c r="U23" s="111"/>
      <c r="V23" s="111"/>
      <c r="W23" s="111"/>
    </row>
    <row r="24" spans="1:23">
      <c r="D24" s="258"/>
      <c r="E24" s="258"/>
      <c r="F24" s="258"/>
      <c r="K24" s="158"/>
      <c r="L24" s="158"/>
      <c r="M24" s="158"/>
      <c r="N24" s="24"/>
      <c r="O24" s="24"/>
      <c r="P24" s="259"/>
    </row>
    <row r="25" spans="1:23">
      <c r="D25" s="96"/>
      <c r="E25" s="158"/>
      <c r="F25" s="158"/>
      <c r="J25" s="158"/>
      <c r="K25" s="158"/>
      <c r="L25" s="158"/>
      <c r="M25" s="24"/>
      <c r="N25" s="24"/>
      <c r="O25" s="24"/>
    </row>
    <row r="26" spans="1:23">
      <c r="C26" s="260"/>
      <c r="D26" s="260"/>
      <c r="E26" s="260"/>
      <c r="F26" s="260"/>
      <c r="G26" s="261"/>
      <c r="H26" s="261"/>
      <c r="I26" s="261"/>
      <c r="J26" s="261"/>
      <c r="K26" s="158"/>
      <c r="L26" s="158"/>
      <c r="M26" s="24"/>
      <c r="N26" s="24"/>
      <c r="O26" s="24"/>
    </row>
    <row r="27" spans="1:23">
      <c r="C27" s="260"/>
      <c r="D27" s="260"/>
      <c r="E27" s="260"/>
      <c r="F27" s="260"/>
      <c r="G27" s="261"/>
      <c r="H27" s="261"/>
      <c r="I27" s="261"/>
      <c r="J27" s="261"/>
      <c r="K27" s="158"/>
      <c r="L27" s="158"/>
      <c r="M27" s="158"/>
    </row>
    <row r="28" spans="1:23">
      <c r="C28" s="260"/>
      <c r="D28" s="260"/>
      <c r="E28" s="261"/>
      <c r="F28" s="261"/>
      <c r="G28" s="261"/>
      <c r="H28" s="261"/>
      <c r="I28" s="261"/>
      <c r="J28" s="261"/>
    </row>
    <row r="29" spans="1:23">
      <c r="C29" s="260"/>
      <c r="D29" s="260"/>
      <c r="E29" s="261"/>
      <c r="F29" s="261"/>
      <c r="G29" s="261"/>
      <c r="H29" s="261"/>
      <c r="I29" s="261"/>
      <c r="J29" s="261"/>
    </row>
    <row r="30" spans="1:23">
      <c r="C30" s="260"/>
      <c r="D30" s="260"/>
      <c r="E30" s="261"/>
      <c r="F30" s="261"/>
      <c r="G30" s="261"/>
      <c r="H30" s="261"/>
      <c r="I30" s="261"/>
      <c r="J30" s="261"/>
    </row>
  </sheetData>
  <mergeCells count="1">
    <mergeCell ref="C3:I3"/>
  </mergeCells>
  <pageMargins left="0.7" right="0.7" top="0.75" bottom="0.75" header="0.3" footer="0.3"/>
  <pageSetup orientation="portrait" r:id="rId1"/>
  <ignoredErrors>
    <ignoredError sqref="O11:O15" formula="1"/>
    <ignoredError sqref="C5:K5 C11:K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F8"/>
  <sheetViews>
    <sheetView workbookViewId="0">
      <selection activeCell="G5" sqref="G5"/>
    </sheetView>
  </sheetViews>
  <sheetFormatPr defaultColWidth="25" defaultRowHeight="15"/>
  <sheetData>
    <row r="1" spans="1:6" ht="16.5" thickTop="1" thickBot="1">
      <c r="A1" s="1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3" t="s">
        <v>32</v>
      </c>
    </row>
    <row r="2" spans="1:6" ht="79.5" thickBot="1">
      <c r="A2" s="4" t="s">
        <v>33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34</v>
      </c>
    </row>
    <row r="3" spans="1:6" ht="79.5" thickBot="1">
      <c r="A3" s="4" t="s">
        <v>35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36</v>
      </c>
    </row>
    <row r="4" spans="1:6" ht="79.5" thickBot="1">
      <c r="A4" s="4" t="s">
        <v>37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38</v>
      </c>
    </row>
    <row r="5" spans="1:6" ht="79.5" thickBot="1">
      <c r="A5" s="4" t="s">
        <v>39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38</v>
      </c>
    </row>
    <row r="6" spans="1:6" ht="15.75" thickBot="1">
      <c r="A6" s="14" t="s">
        <v>40</v>
      </c>
      <c r="B6" s="15"/>
      <c r="C6" s="16"/>
      <c r="D6" s="16"/>
      <c r="E6" s="17">
        <f>SUM(E2:E5)</f>
        <v>286316928</v>
      </c>
      <c r="F6" s="18"/>
    </row>
    <row r="7" spans="1:6" ht="15.75" thickTop="1">
      <c r="E7" s="7">
        <v>286316928</v>
      </c>
    </row>
    <row r="8" spans="1:6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rgb="FF92D050"/>
  </sheetPr>
  <dimension ref="A1:P288"/>
  <sheetViews>
    <sheetView workbookViewId="0">
      <selection activeCell="G3" sqref="G3"/>
    </sheetView>
  </sheetViews>
  <sheetFormatPr defaultRowHeight="15.75"/>
  <cols>
    <col min="1" max="1" width="33.28515625" style="26" customWidth="1"/>
    <col min="2" max="6" width="8.85546875" style="26" bestFit="1" customWidth="1"/>
    <col min="7" max="9" width="8.85546875" style="26" customWidth="1"/>
    <col min="10" max="10" width="9.140625" style="26"/>
    <col min="11" max="11" width="10.5703125" style="26" bestFit="1" customWidth="1"/>
    <col min="12" max="12" width="15.28515625" style="26" customWidth="1"/>
    <col min="13" max="14" width="17" style="26" bestFit="1" customWidth="1"/>
    <col min="15" max="16384" width="9.140625" style="26"/>
  </cols>
  <sheetData>
    <row r="1" spans="1:14">
      <c r="A1" s="25" t="s">
        <v>79</v>
      </c>
    </row>
    <row r="3" spans="1:14">
      <c r="A3" s="27" t="s">
        <v>178</v>
      </c>
    </row>
    <row r="5" spans="1:14">
      <c r="B5" s="28"/>
      <c r="C5" s="28"/>
      <c r="D5" s="406" t="s">
        <v>95</v>
      </c>
      <c r="E5" s="406"/>
      <c r="F5" s="29"/>
      <c r="G5" s="29"/>
      <c r="H5" s="29"/>
      <c r="I5" s="29"/>
      <c r="L5" s="30"/>
    </row>
    <row r="6" spans="1:14">
      <c r="A6" s="31" t="s">
        <v>81</v>
      </c>
      <c r="B6" s="32" t="s">
        <v>41</v>
      </c>
      <c r="C6" s="32" t="s">
        <v>42</v>
      </c>
      <c r="D6" s="32" t="s">
        <v>43</v>
      </c>
      <c r="E6" s="32" t="s">
        <v>44</v>
      </c>
      <c r="F6" s="32" t="s">
        <v>47</v>
      </c>
      <c r="G6" s="33" t="s">
        <v>53</v>
      </c>
      <c r="H6" s="33" t="s">
        <v>122</v>
      </c>
      <c r="I6" s="33" t="s">
        <v>128</v>
      </c>
      <c r="J6" s="34" t="s">
        <v>145</v>
      </c>
      <c r="K6" s="34" t="s">
        <v>176</v>
      </c>
      <c r="L6" s="35" t="s">
        <v>179</v>
      </c>
      <c r="M6" s="36" t="s">
        <v>183</v>
      </c>
      <c r="N6" s="36" t="s">
        <v>184</v>
      </c>
    </row>
    <row r="7" spans="1:14">
      <c r="A7" s="31" t="s">
        <v>82</v>
      </c>
      <c r="B7" s="37">
        <v>92.155283489475252</v>
      </c>
      <c r="C7" s="37">
        <v>104.73945905606624</v>
      </c>
      <c r="D7" s="37">
        <v>129.94642316139922</v>
      </c>
      <c r="E7" s="37">
        <v>124.74735184815792</v>
      </c>
      <c r="F7" s="37">
        <v>100.64483811658162</v>
      </c>
      <c r="G7" s="37">
        <v>93.892010628830405</v>
      </c>
      <c r="H7" s="37">
        <v>114.23969537181043</v>
      </c>
      <c r="I7" s="37">
        <v>97.026038922193052</v>
      </c>
      <c r="J7" s="38">
        <v>91.794880892676019</v>
      </c>
      <c r="K7" s="38">
        <v>92.23733468302774</v>
      </c>
      <c r="L7" s="39">
        <f>K7/K$7*100</f>
        <v>100</v>
      </c>
      <c r="M7" s="40">
        <f>K7/J7-1</f>
        <v>4.8200268473470587E-3</v>
      </c>
      <c r="N7" s="40">
        <f>K7/G7-1</f>
        <v>-1.7623181511618236E-2</v>
      </c>
    </row>
    <row r="8" spans="1:14" s="48" customFormat="1">
      <c r="A8" s="41"/>
      <c r="B8" s="42"/>
      <c r="C8" s="42"/>
      <c r="D8" s="42"/>
      <c r="E8" s="42"/>
      <c r="F8" s="42"/>
      <c r="G8" s="43"/>
      <c r="H8" s="42"/>
      <c r="I8" s="42"/>
      <c r="J8" s="44"/>
      <c r="K8" s="44"/>
      <c r="L8" s="45"/>
      <c r="M8" s="46"/>
      <c r="N8" s="47"/>
    </row>
    <row r="9" spans="1:14" s="48" customFormat="1">
      <c r="A9" s="26" t="s">
        <v>57</v>
      </c>
      <c r="B9" s="49">
        <v>19.476634958493921</v>
      </c>
      <c r="C9" s="50">
        <v>18.405885284443009</v>
      </c>
      <c r="D9" s="50">
        <v>12.475547481699031</v>
      </c>
      <c r="E9" s="50">
        <v>16.937108802062212</v>
      </c>
      <c r="F9" s="50">
        <v>21.293302445350129</v>
      </c>
      <c r="G9" s="50">
        <v>20.806598713379724</v>
      </c>
      <c r="H9" s="50">
        <v>16.044090521640783</v>
      </c>
      <c r="I9" s="50">
        <v>22.153845968222175</v>
      </c>
      <c r="J9" s="50">
        <v>27.336616044697013</v>
      </c>
      <c r="K9" s="50">
        <v>26.845637078622062</v>
      </c>
      <c r="L9" s="45">
        <f>K9/K$7*100</f>
        <v>29.104957521676774</v>
      </c>
      <c r="M9" s="51">
        <f>K9/J9-1</f>
        <v>-1.7960488060123181E-2</v>
      </c>
      <c r="N9" s="51">
        <f>K9/G9-1</f>
        <v>0.29024630351326586</v>
      </c>
    </row>
    <row r="10" spans="1:14" s="48" customFormat="1">
      <c r="A10" s="26" t="s">
        <v>56</v>
      </c>
      <c r="B10" s="49">
        <v>1.6254499495997627</v>
      </c>
      <c r="C10" s="50">
        <v>2.3512813636230137</v>
      </c>
      <c r="D10" s="50">
        <v>2.2153167945177459</v>
      </c>
      <c r="E10" s="50">
        <v>4.8700112335631118</v>
      </c>
      <c r="F10" s="50">
        <v>12.596459420868129</v>
      </c>
      <c r="G10" s="50">
        <v>4.4575703277584466</v>
      </c>
      <c r="H10" s="50">
        <v>8.791504819177403</v>
      </c>
      <c r="I10" s="50">
        <v>8.2191686660892156</v>
      </c>
      <c r="J10" s="50">
        <v>13.736985067396397</v>
      </c>
      <c r="K10" s="50">
        <v>16.139132635738967</v>
      </c>
      <c r="L10" s="45">
        <f>K10/K$7*100</f>
        <v>17.497397004370153</v>
      </c>
      <c r="M10" s="51">
        <f>K10/J10-1</f>
        <v>0.17486716019251336</v>
      </c>
      <c r="N10" s="51">
        <f>K10/G10-1</f>
        <v>2.620612003637139</v>
      </c>
    </row>
    <row r="11" spans="1:14" s="48" customFormat="1">
      <c r="A11" s="26" t="s">
        <v>55</v>
      </c>
      <c r="B11" s="49">
        <v>12.880034562703823</v>
      </c>
      <c r="C11" s="50">
        <v>12.847709646391964</v>
      </c>
      <c r="D11" s="50">
        <v>14.738883461505869</v>
      </c>
      <c r="E11" s="50">
        <v>19.531883809578289</v>
      </c>
      <c r="F11" s="50">
        <v>14.721603774802634</v>
      </c>
      <c r="G11" s="50">
        <v>13.219039975558424</v>
      </c>
      <c r="H11" s="50">
        <v>20.781916793743623</v>
      </c>
      <c r="I11" s="50">
        <v>11.116641324612928</v>
      </c>
      <c r="J11" s="50">
        <v>10.309002696114568</v>
      </c>
      <c r="K11" s="50">
        <v>10.5606819665123</v>
      </c>
      <c r="L11" s="45">
        <f t="shared" ref="L11:L28" si="0">K11/K$7*100</f>
        <v>11.449465666808273</v>
      </c>
      <c r="M11" s="51">
        <f t="shared" ref="M11:M28" si="1">K11/J11-1</f>
        <v>2.4413542009508848E-2</v>
      </c>
      <c r="N11" s="51">
        <f t="shared" ref="N11:N28" si="2">K11/G11-1</f>
        <v>-0.20110068612859489</v>
      </c>
    </row>
    <row r="12" spans="1:14" s="48" customFormat="1">
      <c r="A12" s="26" t="s">
        <v>66</v>
      </c>
      <c r="B12" s="49">
        <v>15.721800745627037</v>
      </c>
      <c r="C12" s="50">
        <v>20.017166507092718</v>
      </c>
      <c r="D12" s="50">
        <v>25.138785126901329</v>
      </c>
      <c r="E12" s="50">
        <v>15.116471007356775</v>
      </c>
      <c r="F12" s="50">
        <v>6.4810733719041238</v>
      </c>
      <c r="G12" s="50">
        <v>11.851568917667526</v>
      </c>
      <c r="H12" s="50">
        <v>17.941591714711318</v>
      </c>
      <c r="I12" s="50">
        <v>16.585509029883067</v>
      </c>
      <c r="J12" s="50">
        <v>11.887365673158662</v>
      </c>
      <c r="K12" s="50">
        <v>9.6785421653019927</v>
      </c>
      <c r="L12" s="45">
        <f t="shared" si="0"/>
        <v>10.493085255078286</v>
      </c>
      <c r="M12" s="51">
        <f t="shared" si="1"/>
        <v>-0.18581269968367597</v>
      </c>
      <c r="N12" s="51">
        <f t="shared" si="2"/>
        <v>-0.18335350935065908</v>
      </c>
    </row>
    <row r="13" spans="1:14" s="48" customFormat="1">
      <c r="A13" s="26" t="s">
        <v>77</v>
      </c>
      <c r="B13" s="49">
        <v>3.290440370589979</v>
      </c>
      <c r="C13" s="50">
        <v>4.085509054597785</v>
      </c>
      <c r="D13" s="50">
        <v>5.4399954075892403</v>
      </c>
      <c r="E13" s="50">
        <v>5.3512327709552228</v>
      </c>
      <c r="F13" s="50">
        <v>4.4047669963234242</v>
      </c>
      <c r="G13" s="50">
        <v>4.2704867156807724</v>
      </c>
      <c r="H13" s="50">
        <v>5.9313492055391572</v>
      </c>
      <c r="I13" s="50">
        <v>4.8318748768406241</v>
      </c>
      <c r="J13" s="50">
        <v>3.7797525072371436</v>
      </c>
      <c r="K13" s="50">
        <v>6.3550883789772197</v>
      </c>
      <c r="L13" s="45">
        <f t="shared" si="0"/>
        <v>6.8899306347222504</v>
      </c>
      <c r="M13" s="51">
        <f t="shared" si="1"/>
        <v>0.68135039709849932</v>
      </c>
      <c r="N13" s="51">
        <f t="shared" si="2"/>
        <v>0.48814147006757147</v>
      </c>
    </row>
    <row r="14" spans="1:14" s="48" customFormat="1">
      <c r="A14" s="26" t="s">
        <v>72</v>
      </c>
      <c r="B14" s="49">
        <v>2.5418557782389564</v>
      </c>
      <c r="C14" s="50">
        <v>2.0235818996152601</v>
      </c>
      <c r="D14" s="50">
        <v>1.1569843261882844</v>
      </c>
      <c r="E14" s="50">
        <v>3.6013931153333725</v>
      </c>
      <c r="F14" s="50">
        <v>2.7169832345313081</v>
      </c>
      <c r="G14" s="50">
        <v>5.3141031513076653</v>
      </c>
      <c r="H14" s="50">
        <v>5.6263579652975091</v>
      </c>
      <c r="I14" s="50">
        <v>4.6143652852966657</v>
      </c>
      <c r="J14" s="50">
        <v>2.3740008955349476</v>
      </c>
      <c r="K14" s="50">
        <v>3.3297648443197354</v>
      </c>
      <c r="L14" s="45">
        <f t="shared" si="0"/>
        <v>3.6099968150233566</v>
      </c>
      <c r="M14" s="51">
        <f t="shared" si="1"/>
        <v>0.40259628822482818</v>
      </c>
      <c r="N14" s="51">
        <f t="shared" si="2"/>
        <v>-0.37340982109081466</v>
      </c>
    </row>
    <row r="15" spans="1:14" s="48" customFormat="1">
      <c r="A15" s="26" t="s">
        <v>78</v>
      </c>
      <c r="B15" s="49">
        <v>2.3766583397568928</v>
      </c>
      <c r="C15" s="50">
        <v>5.134315228053687</v>
      </c>
      <c r="D15" s="50">
        <v>8.4665915384502988</v>
      </c>
      <c r="E15" s="50">
        <v>14.721812282048312</v>
      </c>
      <c r="F15" s="50">
        <v>4.7475267734488558</v>
      </c>
      <c r="G15" s="50">
        <v>5.7003470591536649</v>
      </c>
      <c r="H15" s="50">
        <v>9.1014186089073394</v>
      </c>
      <c r="I15" s="50">
        <v>4.2630069415872676</v>
      </c>
      <c r="J15" s="50">
        <v>3.4260868426777109</v>
      </c>
      <c r="K15" s="50">
        <v>2.8869867656675345</v>
      </c>
      <c r="L15" s="45">
        <f t="shared" si="0"/>
        <v>3.1299546713796778</v>
      </c>
      <c r="M15" s="51">
        <f t="shared" si="1"/>
        <v>-0.15735155054879879</v>
      </c>
      <c r="N15" s="51">
        <f t="shared" si="2"/>
        <v>-0.49354193074409614</v>
      </c>
    </row>
    <row r="16" spans="1:14" s="48" customFormat="1">
      <c r="A16" s="26" t="s">
        <v>65</v>
      </c>
      <c r="B16" s="49">
        <v>3.0350986718055144</v>
      </c>
      <c r="C16" s="50">
        <v>5.4829115554054457</v>
      </c>
      <c r="D16" s="50">
        <v>7.8020846783266853</v>
      </c>
      <c r="E16" s="50">
        <v>4.4813516089323988</v>
      </c>
      <c r="F16" s="50">
        <v>3.1382645837489669</v>
      </c>
      <c r="G16" s="50">
        <v>6.5745155615108315</v>
      </c>
      <c r="H16" s="50">
        <v>4.8754749937932749</v>
      </c>
      <c r="I16" s="50">
        <v>4.9548556815721092</v>
      </c>
      <c r="J16" s="50">
        <v>2.5020901847518178</v>
      </c>
      <c r="K16" s="50">
        <v>2.7251701183106323</v>
      </c>
      <c r="L16" s="45">
        <f t="shared" si="0"/>
        <v>2.9545195854538076</v>
      </c>
      <c r="M16" s="51">
        <f t="shared" si="1"/>
        <v>8.915743122222497E-2</v>
      </c>
      <c r="N16" s="51">
        <f t="shared" si="2"/>
        <v>-0.58549491703014778</v>
      </c>
    </row>
    <row r="17" spans="1:16" s="48" customFormat="1">
      <c r="A17" s="26" t="s">
        <v>59</v>
      </c>
      <c r="B17" s="49">
        <v>2.1592102712718648</v>
      </c>
      <c r="C17" s="50">
        <v>2.0856795471232634</v>
      </c>
      <c r="D17" s="50">
        <v>5.2433097206417401</v>
      </c>
      <c r="E17" s="50">
        <v>1.9717781280773912</v>
      </c>
      <c r="F17" s="50">
        <v>1.8835905862570181</v>
      </c>
      <c r="G17" s="50">
        <v>1.6927840217757322</v>
      </c>
      <c r="H17" s="50">
        <v>1.4893370773771757</v>
      </c>
      <c r="I17" s="50">
        <v>1.69377198015916</v>
      </c>
      <c r="J17" s="50">
        <v>3.2154565899904224</v>
      </c>
      <c r="K17" s="50">
        <v>2.3653700881248891</v>
      </c>
      <c r="L17" s="45">
        <f t="shared" si="0"/>
        <v>2.5644388969536567</v>
      </c>
      <c r="M17" s="51">
        <f t="shared" si="1"/>
        <v>-0.2643750515904385</v>
      </c>
      <c r="N17" s="51">
        <f t="shared" si="2"/>
        <v>0.39732538687576535</v>
      </c>
    </row>
    <row r="18" spans="1:16" s="48" customFormat="1">
      <c r="A18" s="26" t="s">
        <v>63</v>
      </c>
      <c r="B18" s="49">
        <v>1.7505619226208122</v>
      </c>
      <c r="C18" s="50">
        <v>2.8704525008076596</v>
      </c>
      <c r="D18" s="50">
        <v>2.4964226332938821</v>
      </c>
      <c r="E18" s="50">
        <v>3.018498089845334</v>
      </c>
      <c r="F18" s="50">
        <v>2.8116533160429786</v>
      </c>
      <c r="G18" s="50">
        <v>2.9126549163766979</v>
      </c>
      <c r="H18" s="50">
        <v>1.6475223924857245</v>
      </c>
      <c r="I18" s="50">
        <v>1.8866933696946731</v>
      </c>
      <c r="J18" s="50">
        <v>4.5728000961762945</v>
      </c>
      <c r="K18" s="50">
        <v>2.1317307730326398</v>
      </c>
      <c r="L18" s="45">
        <f t="shared" si="0"/>
        <v>2.3111365699781996</v>
      </c>
      <c r="M18" s="51">
        <f t="shared" si="1"/>
        <v>-0.53382375607996502</v>
      </c>
      <c r="N18" s="51">
        <f t="shared" si="2"/>
        <v>-0.26811420019351861</v>
      </c>
    </row>
    <row r="19" spans="1:16" s="48" customFormat="1">
      <c r="A19" s="26" t="s">
        <v>61</v>
      </c>
      <c r="B19" s="49">
        <v>2.7458593225615178</v>
      </c>
      <c r="C19" s="50">
        <v>2.1601709683103762</v>
      </c>
      <c r="D19" s="50">
        <v>6.5604168968570553</v>
      </c>
      <c r="E19" s="50">
        <v>5.4358093740948847</v>
      </c>
      <c r="F19" s="50">
        <v>3.3701211032576164</v>
      </c>
      <c r="G19" s="50">
        <v>4.6859525241328992</v>
      </c>
      <c r="H19" s="50">
        <v>1.69106696504924</v>
      </c>
      <c r="I19" s="50">
        <v>3.0738429812689474</v>
      </c>
      <c r="J19" s="50">
        <v>0.70061923144496197</v>
      </c>
      <c r="K19" s="50">
        <v>2.0359499908551517</v>
      </c>
      <c r="L19" s="45">
        <f t="shared" si="0"/>
        <v>2.2072949070478503</v>
      </c>
      <c r="M19" s="51">
        <f t="shared" si="1"/>
        <v>1.905929354317315</v>
      </c>
      <c r="N19" s="51">
        <f t="shared" si="2"/>
        <v>-0.56552056804461781</v>
      </c>
    </row>
    <row r="20" spans="1:16" s="48" customFormat="1">
      <c r="A20" s="26" t="s">
        <v>75</v>
      </c>
      <c r="B20" s="49">
        <v>6.1053496190335013</v>
      </c>
      <c r="C20" s="50">
        <v>5.6097811624423617</v>
      </c>
      <c r="D20" s="50">
        <v>4.4175677303876446</v>
      </c>
      <c r="E20" s="50">
        <v>1.7168078506053408</v>
      </c>
      <c r="F20" s="50">
        <v>1.5024873842163764</v>
      </c>
      <c r="G20" s="50">
        <v>0.99701677938040179</v>
      </c>
      <c r="H20" s="50">
        <v>0.90833436594852557</v>
      </c>
      <c r="I20" s="50">
        <v>1.8214752936877436</v>
      </c>
      <c r="J20" s="50">
        <v>0.92443992282798515</v>
      </c>
      <c r="K20" s="50">
        <v>1.8796176629321932</v>
      </c>
      <c r="L20" s="45">
        <f t="shared" si="0"/>
        <v>2.0378056991688585</v>
      </c>
      <c r="M20" s="51">
        <f t="shared" si="1"/>
        <v>1.0332502053591455</v>
      </c>
      <c r="N20" s="51">
        <f t="shared" si="2"/>
        <v>0.88524175500866265</v>
      </c>
    </row>
    <row r="21" spans="1:16" s="48" customFormat="1">
      <c r="A21" s="26" t="s">
        <v>180</v>
      </c>
      <c r="B21" s="49">
        <v>0</v>
      </c>
      <c r="C21" s="50">
        <v>0</v>
      </c>
      <c r="D21" s="50">
        <v>2.2794020952965417E-3</v>
      </c>
      <c r="E21" s="50">
        <v>3.5838736025024617E-2</v>
      </c>
      <c r="F21" s="50">
        <v>1.2578018226123635</v>
      </c>
      <c r="G21" s="50">
        <v>3.9861817768548655</v>
      </c>
      <c r="H21" s="50">
        <v>2.7604948828997822E-2</v>
      </c>
      <c r="I21" s="50">
        <v>0</v>
      </c>
      <c r="J21" s="50">
        <v>0</v>
      </c>
      <c r="K21" s="50">
        <v>1.0428324074624293</v>
      </c>
      <c r="L21" s="45">
        <f t="shared" si="0"/>
        <v>1.1305968576023013</v>
      </c>
      <c r="M21" s="51">
        <v>0</v>
      </c>
      <c r="N21" s="51">
        <f t="shared" si="2"/>
        <v>-0.73838814538828335</v>
      </c>
    </row>
    <row r="22" spans="1:16" s="48" customFormat="1">
      <c r="A22" s="26" t="s">
        <v>69</v>
      </c>
      <c r="B22" s="49">
        <v>1.5809224266231841</v>
      </c>
      <c r="C22" s="50">
        <v>2.0861078959734503</v>
      </c>
      <c r="D22" s="50">
        <v>0.96448362112245956</v>
      </c>
      <c r="E22" s="50">
        <v>1.045419005966518</v>
      </c>
      <c r="F22" s="50">
        <v>0.84235789466184052</v>
      </c>
      <c r="G22" s="50">
        <v>0.31394352340330001</v>
      </c>
      <c r="H22" s="50">
        <v>0.47312040909216296</v>
      </c>
      <c r="I22" s="50">
        <v>0.39784789275660459</v>
      </c>
      <c r="J22" s="50">
        <v>1.3201762222328408</v>
      </c>
      <c r="K22" s="50">
        <v>0.77793605752617601</v>
      </c>
      <c r="L22" s="45">
        <f t="shared" si="0"/>
        <v>0.84340691347982033</v>
      </c>
      <c r="M22" s="51">
        <f t="shared" si="1"/>
        <v>-0.41073316999268705</v>
      </c>
      <c r="N22" s="51">
        <f t="shared" si="2"/>
        <v>1.4779490562282414</v>
      </c>
    </row>
    <row r="23" spans="1:16" s="48" customFormat="1">
      <c r="A23" s="26" t="s">
        <v>181</v>
      </c>
      <c r="B23" s="49">
        <v>3.8890883486510527E-3</v>
      </c>
      <c r="C23" s="50">
        <v>4.7147331786542915E-3</v>
      </c>
      <c r="D23" s="50">
        <v>3.7451029383830854E-3</v>
      </c>
      <c r="E23" s="50">
        <v>2.23900828361235E-3</v>
      </c>
      <c r="F23" s="50">
        <v>1.2322925869980334E-3</v>
      </c>
      <c r="G23" s="50">
        <v>1.0598566056796497E-3</v>
      </c>
      <c r="H23" s="50">
        <v>1.2845852528206119E-3</v>
      </c>
      <c r="I23" s="50">
        <v>3.7270910025985278E-3</v>
      </c>
      <c r="J23" s="388">
        <v>0.21362210821478236</v>
      </c>
      <c r="K23" s="386">
        <v>0.53071966116000024</v>
      </c>
      <c r="L23" s="45">
        <f t="shared" si="0"/>
        <v>0.57538486230528085</v>
      </c>
      <c r="M23" s="51">
        <f t="shared" si="1"/>
        <v>1.4843854673805486</v>
      </c>
      <c r="N23" s="51">
        <f t="shared" si="2"/>
        <v>499.74666546015243</v>
      </c>
    </row>
    <row r="24" spans="1:16" s="48" customFormat="1">
      <c r="A24" s="26" t="s">
        <v>74</v>
      </c>
      <c r="B24" s="49">
        <v>1.4243969774681293</v>
      </c>
      <c r="C24" s="50">
        <v>0.73114264001879647</v>
      </c>
      <c r="D24" s="50">
        <v>0.54011770773973911</v>
      </c>
      <c r="E24" s="50">
        <v>0.24181139431153334</v>
      </c>
      <c r="F24" s="50">
        <v>0.76781519936158693</v>
      </c>
      <c r="G24" s="50">
        <v>0.27346769558873052</v>
      </c>
      <c r="H24" s="50">
        <v>4.4756779123334527E-3</v>
      </c>
      <c r="I24" s="50">
        <v>0.37305469900389776</v>
      </c>
      <c r="J24" s="50">
        <v>0.7477393679804677</v>
      </c>
      <c r="K24" s="383">
        <v>0.50643963932781899</v>
      </c>
      <c r="L24" s="45">
        <f t="shared" si="0"/>
        <v>0.54906144140893864</v>
      </c>
      <c r="M24" s="51">
        <f t="shared" si="1"/>
        <v>-0.32270566321038197</v>
      </c>
      <c r="N24" s="51">
        <f t="shared" si="2"/>
        <v>0.85191760305559527</v>
      </c>
    </row>
    <row r="25" spans="1:16" s="48" customFormat="1">
      <c r="A25" s="26" t="s">
        <v>182</v>
      </c>
      <c r="B25" s="49">
        <v>0</v>
      </c>
      <c r="C25" s="50">
        <v>5.1834796910335112E-3</v>
      </c>
      <c r="D25" s="50">
        <v>0.13225284267742077</v>
      </c>
      <c r="E25" s="50">
        <v>5.0637664368881424E-2</v>
      </c>
      <c r="F25" s="50">
        <v>1.8983925670476244E-3</v>
      </c>
      <c r="G25" s="50">
        <v>1.3018548658659782E-3</v>
      </c>
      <c r="H25" s="50">
        <v>1.281624231055695E-2</v>
      </c>
      <c r="I25" s="50">
        <v>3.2394206095712433E-2</v>
      </c>
      <c r="J25" s="50">
        <v>1.8968983435708295E-3</v>
      </c>
      <c r="K25" s="383">
        <v>0.48038110913541981</v>
      </c>
      <c r="L25" s="45">
        <f t="shared" si="0"/>
        <v>0.52080983344352094</v>
      </c>
      <c r="M25" s="51">
        <f t="shared" si="1"/>
        <v>252.24557363001492</v>
      </c>
      <c r="N25" s="51">
        <f t="shared" si="2"/>
        <v>367.99743721883783</v>
      </c>
    </row>
    <row r="26" spans="1:16" s="48" customFormat="1">
      <c r="A26" s="26" t="s">
        <v>67</v>
      </c>
      <c r="B26" s="49">
        <v>3.8451042099021643E-2</v>
      </c>
      <c r="C26" s="50">
        <v>5.1489369731857026E-2</v>
      </c>
      <c r="D26" s="50">
        <v>4.3564109645085405E-2</v>
      </c>
      <c r="E26" s="50">
        <v>0.20744376846434573</v>
      </c>
      <c r="F26" s="50">
        <v>0.84895654373414653</v>
      </c>
      <c r="G26" s="50">
        <v>0.20118393197889775</v>
      </c>
      <c r="H26" s="50">
        <v>0.19772877713718243</v>
      </c>
      <c r="I26" s="50">
        <v>0.64868786839540926</v>
      </c>
      <c r="J26" s="50">
        <v>0.248348373179891</v>
      </c>
      <c r="K26" s="383">
        <v>0.3141385335739878</v>
      </c>
      <c r="L26" s="45">
        <f t="shared" si="0"/>
        <v>0.34057633457592884</v>
      </c>
      <c r="M26" s="51">
        <f t="shared" si="1"/>
        <v>0.2649107765503329</v>
      </c>
      <c r="N26" s="51">
        <f t="shared" si="2"/>
        <v>0.56144941837073703</v>
      </c>
    </row>
    <row r="27" spans="1:16" s="48" customFormat="1">
      <c r="A27" s="30" t="s">
        <v>58</v>
      </c>
      <c r="B27" s="384">
        <v>0.29198163504298841</v>
      </c>
      <c r="C27" s="385">
        <v>0.65499784134629513</v>
      </c>
      <c r="D27" s="385">
        <v>5.3965259471938518</v>
      </c>
      <c r="E27" s="385">
        <v>2.1331761223425825</v>
      </c>
      <c r="F27" s="385">
        <v>0.6268159888277709</v>
      </c>
      <c r="G27" s="385">
        <v>1.1788979837804467</v>
      </c>
      <c r="H27" s="385">
        <v>2.5472005930870876</v>
      </c>
      <c r="I27" s="385">
        <v>2.1561590583044605</v>
      </c>
      <c r="J27" s="385">
        <v>0.2657124369244615</v>
      </c>
      <c r="K27" s="383">
        <v>0.27516676183990846</v>
      </c>
      <c r="L27" s="45">
        <f t="shared" si="0"/>
        <v>0.29832471068848099</v>
      </c>
      <c r="M27" s="51">
        <f t="shared" si="1"/>
        <v>3.5581040258701568E-2</v>
      </c>
      <c r="N27" s="51">
        <f t="shared" si="2"/>
        <v>-0.76658984439220612</v>
      </c>
    </row>
    <row r="28" spans="1:16" s="48" customFormat="1">
      <c r="A28" s="52" t="s">
        <v>70</v>
      </c>
      <c r="B28" s="53">
        <v>0.76622926326712126</v>
      </c>
      <c r="C28" s="54">
        <v>3.1451085068577633</v>
      </c>
      <c r="D28" s="54">
        <v>3.8826135975101916</v>
      </c>
      <c r="E28" s="54">
        <v>2.7699011107571105</v>
      </c>
      <c r="F28" s="54">
        <v>1.6212370735600079</v>
      </c>
      <c r="G28" s="54">
        <v>4.5142790520821645</v>
      </c>
      <c r="H28" s="54">
        <v>0.3308058081156382</v>
      </c>
      <c r="I28" s="54">
        <v>1.4374638533997401</v>
      </c>
      <c r="J28" s="54">
        <v>0.33222478088100293</v>
      </c>
      <c r="K28" s="387">
        <v>0.24918934978331683</v>
      </c>
      <c r="L28" s="55">
        <f t="shared" si="0"/>
        <v>0.27016104773587873</v>
      </c>
      <c r="M28" s="56">
        <f t="shared" si="1"/>
        <v>-0.24993749977798296</v>
      </c>
      <c r="N28" s="56">
        <f t="shared" si="2"/>
        <v>-0.94479974611485729</v>
      </c>
    </row>
    <row r="29" spans="1:16" s="48" customFormat="1">
      <c r="A29" s="389" t="s">
        <v>171</v>
      </c>
      <c r="B29" s="384"/>
      <c r="C29" s="385"/>
      <c r="D29" s="385"/>
      <c r="E29" s="385"/>
      <c r="F29" s="385"/>
      <c r="G29" s="385"/>
      <c r="H29" s="385"/>
      <c r="I29" s="385"/>
      <c r="J29" s="385"/>
      <c r="K29" s="58"/>
      <c r="L29" s="58"/>
      <c r="M29" s="58"/>
      <c r="N29" s="58"/>
    </row>
    <row r="30" spans="1:16" s="48" customFormat="1">
      <c r="A30" s="30"/>
      <c r="B30" s="384"/>
      <c r="C30" s="385"/>
      <c r="D30" s="385"/>
      <c r="E30" s="385"/>
      <c r="F30" s="385"/>
      <c r="G30" s="385"/>
      <c r="H30" s="385"/>
      <c r="I30" s="385"/>
      <c r="J30" s="385"/>
      <c r="K30" s="58"/>
      <c r="L30" s="58"/>
      <c r="M30" s="58"/>
      <c r="N30" s="58"/>
    </row>
    <row r="31" spans="1:16" s="48" customFormat="1">
      <c r="A31" s="30"/>
      <c r="B31" s="384"/>
      <c r="C31" s="385"/>
      <c r="D31" s="385"/>
      <c r="E31" s="385"/>
      <c r="F31" s="385"/>
      <c r="G31" s="385"/>
      <c r="H31" s="385"/>
      <c r="I31" s="385"/>
      <c r="J31" s="385"/>
      <c r="K31" s="58"/>
      <c r="L31" s="58"/>
      <c r="M31" s="58"/>
      <c r="N31" s="58"/>
    </row>
    <row r="32" spans="1:16" s="48" customFormat="1">
      <c r="A32" s="30"/>
      <c r="B32" s="384"/>
      <c r="C32" s="385"/>
      <c r="D32" s="385"/>
      <c r="E32" s="385"/>
      <c r="F32" s="385"/>
      <c r="G32" s="385"/>
      <c r="H32" s="385"/>
      <c r="I32" s="385"/>
      <c r="J32" s="385"/>
      <c r="K32" s="58"/>
      <c r="L32" s="58"/>
      <c r="M32" s="58"/>
      <c r="N32" s="58"/>
      <c r="O32" s="58"/>
      <c r="P32" s="58"/>
    </row>
    <row r="33" spans="1:16" s="48" customForma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385"/>
      <c r="L33" s="46"/>
      <c r="M33" s="51"/>
      <c r="N33" s="51"/>
      <c r="O33" s="58"/>
      <c r="P33" s="58"/>
    </row>
    <row r="34" spans="1:16" s="48" customForma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1:16" s="48" customFormat="1">
      <c r="A35" s="30"/>
      <c r="B35" s="384"/>
      <c r="C35" s="385"/>
      <c r="D35" s="385"/>
      <c r="E35" s="385"/>
      <c r="F35" s="385"/>
      <c r="G35" s="385"/>
      <c r="H35" s="385"/>
      <c r="I35" s="385"/>
      <c r="J35" s="385"/>
      <c r="K35" s="385"/>
      <c r="L35" s="46"/>
      <c r="M35" s="51"/>
      <c r="N35" s="51"/>
      <c r="O35" s="58"/>
      <c r="P35" s="58"/>
    </row>
    <row r="36" spans="1:16" s="48" customForma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16" s="48" customFormat="1">
      <c r="A37" s="30"/>
      <c r="B37" s="384"/>
      <c r="C37" s="385"/>
      <c r="D37" s="385"/>
      <c r="E37" s="385"/>
      <c r="F37" s="385"/>
      <c r="G37" s="385"/>
      <c r="H37" s="385"/>
      <c r="I37" s="385"/>
      <c r="J37" s="385"/>
      <c r="K37" s="385"/>
      <c r="L37" s="46"/>
      <c r="M37" s="51"/>
      <c r="N37" s="51"/>
      <c r="O37" s="58"/>
      <c r="P37" s="58"/>
    </row>
    <row r="38" spans="1:16" s="48" customForma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1:16" s="48" customForma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</row>
    <row r="40" spans="1:16" s="48" customForma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385"/>
      <c r="L40" s="46"/>
      <c r="M40" s="51"/>
      <c r="N40" s="51"/>
      <c r="O40" s="58"/>
      <c r="P40" s="58"/>
    </row>
    <row r="41" spans="1:16" s="48" customFormat="1">
      <c r="A41" s="30"/>
      <c r="B41" s="384"/>
      <c r="C41" s="385"/>
      <c r="D41" s="385"/>
      <c r="E41" s="385"/>
      <c r="F41" s="385"/>
      <c r="G41" s="385"/>
      <c r="H41" s="385"/>
      <c r="I41" s="385"/>
      <c r="J41" s="385"/>
      <c r="K41" s="385"/>
      <c r="L41" s="46"/>
      <c r="M41" s="51"/>
      <c r="N41" s="51"/>
      <c r="O41" s="58"/>
      <c r="P41" s="58"/>
    </row>
    <row r="42" spans="1:16" s="48" customFormat="1">
      <c r="A42" s="30"/>
      <c r="B42" s="384"/>
      <c r="C42" s="385"/>
      <c r="D42" s="385"/>
      <c r="E42" s="385"/>
      <c r="F42" s="385"/>
      <c r="G42" s="385"/>
      <c r="H42" s="385"/>
      <c r="I42" s="385"/>
      <c r="J42" s="385"/>
      <c r="K42" s="385"/>
      <c r="L42" s="46"/>
      <c r="M42" s="51"/>
      <c r="N42" s="51"/>
      <c r="O42" s="58"/>
      <c r="P42" s="58"/>
    </row>
    <row r="43" spans="1:16" s="48" customFormat="1">
      <c r="A43" s="30"/>
      <c r="B43" s="384"/>
      <c r="C43" s="385"/>
      <c r="D43" s="385"/>
      <c r="E43" s="385"/>
      <c r="F43" s="385"/>
      <c r="G43" s="385"/>
      <c r="H43" s="385"/>
      <c r="I43" s="385"/>
      <c r="J43" s="385"/>
      <c r="K43" s="385"/>
      <c r="L43" s="46"/>
      <c r="M43" s="51"/>
      <c r="N43" s="51"/>
      <c r="O43" s="58"/>
      <c r="P43" s="58"/>
    </row>
    <row r="44" spans="1:16" s="48" customFormat="1">
      <c r="A44" s="57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58"/>
      <c r="P44" s="58"/>
    </row>
    <row r="45" spans="1:16" s="48" customFormat="1">
      <c r="A45" s="58"/>
      <c r="B45" s="44"/>
      <c r="C45" s="44"/>
      <c r="D45" s="44"/>
      <c r="E45" s="44"/>
      <c r="F45" s="44"/>
      <c r="G45" s="44"/>
      <c r="H45" s="44"/>
      <c r="I45" s="44"/>
      <c r="J45" s="58"/>
      <c r="K45" s="58"/>
      <c r="L45" s="59"/>
      <c r="M45" s="60"/>
      <c r="N45" s="60"/>
      <c r="O45" s="58"/>
      <c r="P45" s="58"/>
    </row>
    <row r="46" spans="1:16">
      <c r="A46" s="390"/>
      <c r="B46" s="30"/>
      <c r="C46" s="30"/>
      <c r="D46" s="30"/>
      <c r="E46" s="30"/>
      <c r="F46" s="30"/>
      <c r="G46" s="30"/>
      <c r="H46" s="30"/>
      <c r="I46" s="30"/>
      <c r="J46" s="30"/>
      <c r="K46" s="74"/>
      <c r="L46" s="30"/>
      <c r="M46" s="30"/>
      <c r="N46" s="30"/>
      <c r="O46" s="30"/>
      <c r="P46" s="30"/>
    </row>
    <row r="47" spans="1:16">
      <c r="A47" s="390"/>
      <c r="B47" s="30"/>
      <c r="C47" s="391"/>
      <c r="D47" s="391"/>
      <c r="E47" s="391"/>
      <c r="F47" s="391"/>
      <c r="G47" s="391"/>
      <c r="H47" s="391"/>
      <c r="I47" s="391"/>
      <c r="J47" s="391"/>
      <c r="K47" s="385"/>
      <c r="L47" s="30"/>
      <c r="M47" s="30"/>
      <c r="N47" s="30"/>
      <c r="O47" s="30"/>
      <c r="P47" s="30"/>
    </row>
    <row r="48" spans="1:16">
      <c r="A48" s="390"/>
      <c r="B48" s="30"/>
      <c r="C48" s="391"/>
      <c r="D48" s="391"/>
      <c r="E48" s="391"/>
      <c r="F48" s="391"/>
      <c r="G48" s="391"/>
      <c r="H48" s="391"/>
      <c r="I48" s="391"/>
      <c r="J48" s="391"/>
      <c r="K48" s="385"/>
      <c r="L48" s="30"/>
      <c r="M48" s="30"/>
      <c r="N48" s="30"/>
      <c r="O48" s="30"/>
      <c r="P48" s="30"/>
    </row>
    <row r="49" spans="1:16">
      <c r="A49" s="390"/>
      <c r="B49" s="30"/>
      <c r="C49" s="391"/>
      <c r="D49" s="391"/>
      <c r="E49" s="391"/>
      <c r="F49" s="391"/>
      <c r="G49" s="391"/>
      <c r="H49" s="391"/>
      <c r="I49" s="391"/>
      <c r="J49" s="391"/>
      <c r="K49" s="385"/>
      <c r="L49" s="30"/>
      <c r="M49" s="30"/>
      <c r="N49" s="30"/>
      <c r="O49" s="30"/>
      <c r="P49" s="30"/>
    </row>
    <row r="50" spans="1:16">
      <c r="A50" s="390"/>
      <c r="B50" s="30"/>
      <c r="C50" s="391"/>
      <c r="D50" s="391"/>
      <c r="E50" s="391"/>
      <c r="F50" s="391"/>
      <c r="G50" s="391"/>
      <c r="H50" s="391"/>
      <c r="I50" s="391"/>
      <c r="J50" s="391"/>
      <c r="K50" s="385"/>
      <c r="L50" s="30"/>
      <c r="M50" s="30"/>
      <c r="N50" s="30"/>
      <c r="O50" s="30"/>
      <c r="P50" s="30"/>
    </row>
    <row r="51" spans="1:16">
      <c r="A51" s="390"/>
      <c r="B51" s="30"/>
      <c r="C51" s="391"/>
      <c r="D51" s="391"/>
      <c r="E51" s="391"/>
      <c r="F51" s="391"/>
      <c r="G51" s="391"/>
      <c r="H51" s="391"/>
      <c r="I51" s="391"/>
      <c r="J51" s="391"/>
      <c r="K51" s="385"/>
      <c r="L51" s="30"/>
      <c r="M51" s="30"/>
      <c r="N51" s="30"/>
      <c r="O51" s="30"/>
      <c r="P51" s="30"/>
    </row>
    <row r="52" spans="1:16">
      <c r="A52" s="390"/>
      <c r="B52" s="68"/>
      <c r="C52" s="391"/>
      <c r="D52" s="391"/>
      <c r="E52" s="391"/>
      <c r="F52" s="391"/>
      <c r="G52" s="391"/>
      <c r="H52" s="391"/>
      <c r="I52" s="391"/>
      <c r="J52" s="391"/>
      <c r="K52" s="385"/>
      <c r="L52" s="30"/>
      <c r="M52" s="30"/>
      <c r="N52" s="30"/>
      <c r="O52" s="30"/>
      <c r="P52" s="30"/>
    </row>
    <row r="53" spans="1:16">
      <c r="A53" s="390"/>
      <c r="B53" s="68"/>
      <c r="C53" s="391"/>
      <c r="D53" s="391"/>
      <c r="E53" s="391"/>
      <c r="F53" s="391"/>
      <c r="G53" s="391"/>
      <c r="H53" s="391"/>
      <c r="I53" s="391"/>
      <c r="J53" s="391"/>
      <c r="K53" s="385"/>
      <c r="L53" s="30"/>
      <c r="M53" s="30"/>
      <c r="N53" s="30"/>
      <c r="O53" s="30"/>
      <c r="P53" s="30"/>
    </row>
    <row r="54" spans="1:16">
      <c r="A54" s="390"/>
      <c r="B54" s="77"/>
      <c r="C54" s="391"/>
      <c r="D54" s="391"/>
      <c r="E54" s="391"/>
      <c r="F54" s="391"/>
      <c r="G54" s="391"/>
      <c r="H54" s="391"/>
      <c r="I54" s="391"/>
      <c r="J54" s="391"/>
      <c r="K54" s="385"/>
      <c r="L54" s="30"/>
      <c r="M54" s="30"/>
      <c r="N54" s="30"/>
      <c r="O54" s="30"/>
      <c r="P54" s="30"/>
    </row>
    <row r="55" spans="1:16">
      <c r="A55" s="390"/>
      <c r="B55" s="77"/>
      <c r="C55" s="391"/>
      <c r="D55" s="391"/>
      <c r="E55" s="391"/>
      <c r="F55" s="391"/>
      <c r="G55" s="391"/>
      <c r="H55" s="391"/>
      <c r="I55" s="391"/>
      <c r="J55" s="391"/>
      <c r="K55" s="385"/>
      <c r="L55" s="30"/>
      <c r="M55" s="30"/>
      <c r="N55" s="30"/>
      <c r="O55" s="30"/>
      <c r="P55" s="30"/>
    </row>
    <row r="56" spans="1:16">
      <c r="A56" s="390"/>
      <c r="B56" s="77"/>
      <c r="C56" s="391"/>
      <c r="D56" s="391"/>
      <c r="E56" s="391"/>
      <c r="F56" s="391"/>
      <c r="G56" s="391"/>
      <c r="H56" s="391"/>
      <c r="I56" s="391"/>
      <c r="J56" s="391"/>
      <c r="K56" s="385"/>
      <c r="L56" s="30"/>
      <c r="M56" s="30"/>
      <c r="N56" s="30"/>
      <c r="O56" s="30"/>
      <c r="P56" s="30"/>
    </row>
    <row r="57" spans="1:16">
      <c r="A57" s="390"/>
      <c r="B57" s="77"/>
      <c r="C57" s="391"/>
      <c r="D57" s="391"/>
      <c r="E57" s="391"/>
      <c r="F57" s="391"/>
      <c r="G57" s="391"/>
      <c r="H57" s="391"/>
      <c r="I57" s="391"/>
      <c r="J57" s="391"/>
      <c r="K57" s="385"/>
      <c r="L57" s="30"/>
      <c r="M57" s="30"/>
      <c r="N57" s="30"/>
      <c r="O57" s="30"/>
      <c r="P57" s="30"/>
    </row>
    <row r="58" spans="1:16">
      <c r="A58" s="390"/>
      <c r="B58" s="77"/>
      <c r="C58" s="391"/>
      <c r="D58" s="391"/>
      <c r="E58" s="391"/>
      <c r="F58" s="391"/>
      <c r="G58" s="391"/>
      <c r="H58" s="391"/>
      <c r="I58" s="391"/>
      <c r="J58" s="391"/>
      <c r="K58" s="385"/>
      <c r="L58" s="30"/>
      <c r="M58" s="30"/>
      <c r="N58" s="30"/>
      <c r="O58" s="30"/>
      <c r="P58" s="30"/>
    </row>
    <row r="59" spans="1:16">
      <c r="A59" s="390"/>
      <c r="B59" s="77"/>
      <c r="C59" s="391"/>
      <c r="D59" s="391"/>
      <c r="E59" s="391"/>
      <c r="F59" s="391"/>
      <c r="G59" s="391"/>
      <c r="H59" s="391"/>
      <c r="I59" s="391"/>
      <c r="J59" s="391"/>
      <c r="K59" s="385"/>
      <c r="L59" s="30"/>
      <c r="M59" s="30"/>
      <c r="N59" s="30"/>
      <c r="O59" s="30"/>
      <c r="P59" s="30"/>
    </row>
    <row r="60" spans="1:16">
      <c r="A60" s="390"/>
      <c r="B60" s="77"/>
      <c r="C60" s="391"/>
      <c r="D60" s="391"/>
      <c r="E60" s="391"/>
      <c r="F60" s="391"/>
      <c r="G60" s="391"/>
      <c r="H60" s="391"/>
      <c r="I60" s="391"/>
      <c r="J60" s="391"/>
      <c r="K60" s="385"/>
      <c r="L60" s="30"/>
      <c r="M60" s="30"/>
      <c r="N60" s="30"/>
      <c r="O60" s="30"/>
      <c r="P60" s="30"/>
    </row>
    <row r="61" spans="1:16">
      <c r="A61" s="390"/>
      <c r="B61" s="77"/>
      <c r="C61" s="391"/>
      <c r="D61" s="391"/>
      <c r="E61" s="391"/>
      <c r="F61" s="391"/>
      <c r="G61" s="391"/>
      <c r="H61" s="391"/>
      <c r="I61" s="391"/>
      <c r="J61" s="391"/>
      <c r="K61" s="385"/>
      <c r="L61" s="30"/>
      <c r="M61" s="30"/>
      <c r="N61" s="30"/>
      <c r="O61" s="30"/>
      <c r="P61" s="30"/>
    </row>
    <row r="62" spans="1:16">
      <c r="A62" s="390"/>
      <c r="B62" s="77"/>
      <c r="C62" s="391"/>
      <c r="D62" s="391"/>
      <c r="E62" s="391"/>
      <c r="F62" s="391"/>
      <c r="G62" s="391"/>
      <c r="H62" s="391"/>
      <c r="I62" s="391"/>
      <c r="J62" s="391"/>
      <c r="K62" s="385"/>
      <c r="L62" s="30"/>
      <c r="M62" s="30"/>
      <c r="N62" s="30"/>
      <c r="O62" s="30"/>
      <c r="P62" s="30"/>
    </row>
    <row r="63" spans="1:16">
      <c r="A63" s="390"/>
      <c r="B63" s="77"/>
      <c r="C63" s="391"/>
      <c r="D63" s="391"/>
      <c r="E63" s="391"/>
      <c r="F63" s="391"/>
      <c r="G63" s="391"/>
      <c r="H63" s="391"/>
      <c r="I63" s="391"/>
      <c r="J63" s="391"/>
      <c r="K63" s="385"/>
      <c r="L63" s="30"/>
      <c r="M63" s="30"/>
      <c r="N63" s="30"/>
      <c r="O63" s="30"/>
      <c r="P63" s="30"/>
    </row>
    <row r="64" spans="1:16">
      <c r="A64" s="390"/>
      <c r="B64" s="77"/>
      <c r="C64" s="391"/>
      <c r="D64" s="391"/>
      <c r="E64" s="391"/>
      <c r="F64" s="391"/>
      <c r="G64" s="391"/>
      <c r="H64" s="391"/>
      <c r="I64" s="391"/>
      <c r="J64" s="391"/>
      <c r="K64" s="385"/>
      <c r="L64" s="30"/>
      <c r="M64" s="30"/>
      <c r="N64" s="30"/>
      <c r="O64" s="30"/>
      <c r="P64" s="30"/>
    </row>
    <row r="65" spans="1:16">
      <c r="A65" s="390"/>
      <c r="B65" s="77"/>
      <c r="C65" s="391"/>
      <c r="D65" s="391"/>
      <c r="E65" s="391"/>
      <c r="F65" s="391"/>
      <c r="G65" s="391"/>
      <c r="H65" s="391"/>
      <c r="I65" s="391"/>
      <c r="J65" s="391"/>
      <c r="K65" s="385"/>
      <c r="L65" s="30"/>
      <c r="M65" s="30"/>
      <c r="N65" s="30"/>
      <c r="O65" s="30"/>
      <c r="P65" s="30"/>
    </row>
    <row r="66" spans="1:16">
      <c r="A66" s="30"/>
      <c r="B66" s="77"/>
      <c r="C66" s="391"/>
      <c r="D66" s="391"/>
      <c r="E66" s="391"/>
      <c r="F66" s="391"/>
      <c r="G66" s="391"/>
      <c r="H66" s="391"/>
      <c r="I66" s="391"/>
      <c r="J66" s="391"/>
      <c r="K66" s="391"/>
      <c r="L66" s="30"/>
      <c r="M66" s="60"/>
      <c r="N66" s="60"/>
      <c r="O66" s="30"/>
      <c r="P66" s="30"/>
    </row>
    <row r="67" spans="1:16">
      <c r="A67" s="62"/>
      <c r="B67" s="44"/>
      <c r="C67" s="44"/>
      <c r="D67" s="44"/>
      <c r="E67" s="44"/>
      <c r="F67" s="44"/>
      <c r="G67" s="44"/>
      <c r="H67" s="44"/>
      <c r="I67" s="44"/>
      <c r="J67" s="30"/>
      <c r="K67" s="30"/>
      <c r="L67" s="59"/>
      <c r="M67" s="60"/>
      <c r="N67" s="60"/>
      <c r="O67" s="30"/>
      <c r="P67" s="30"/>
    </row>
    <row r="68" spans="1:16">
      <c r="A68" s="62"/>
      <c r="B68" s="44"/>
      <c r="C68" s="44"/>
      <c r="D68" s="44"/>
      <c r="E68" s="44"/>
      <c r="F68" s="44"/>
      <c r="G68" s="44"/>
      <c r="H68" s="44"/>
      <c r="I68" s="44"/>
      <c r="J68" s="30"/>
      <c r="K68" s="30"/>
      <c r="L68" s="59"/>
      <c r="M68" s="60"/>
      <c r="N68" s="60"/>
      <c r="O68" s="30"/>
      <c r="P68" s="30"/>
    </row>
    <row r="69" spans="1:16">
      <c r="A69" s="62"/>
      <c r="B69" s="44"/>
      <c r="C69" s="44"/>
      <c r="D69" s="44"/>
      <c r="E69" s="44"/>
      <c r="F69" s="44"/>
      <c r="G69" s="44"/>
      <c r="H69" s="44"/>
      <c r="I69" s="44"/>
      <c r="J69" s="30"/>
      <c r="K69" s="30"/>
      <c r="L69" s="59"/>
      <c r="M69" s="60"/>
      <c r="N69" s="60"/>
      <c r="O69" s="30"/>
      <c r="P69" s="30"/>
    </row>
    <row r="70" spans="1:16">
      <c r="A70" s="62"/>
      <c r="B70" s="63"/>
      <c r="C70" s="63"/>
      <c r="D70" s="63"/>
      <c r="E70" s="63"/>
      <c r="F70" s="63"/>
      <c r="G70" s="64"/>
      <c r="H70" s="64"/>
      <c r="I70" s="30"/>
      <c r="J70" s="30"/>
      <c r="K70" s="30"/>
      <c r="L70" s="30"/>
      <c r="M70" s="60"/>
      <c r="N70" s="60"/>
      <c r="O70" s="30"/>
      <c r="P70" s="30"/>
    </row>
    <row r="71" spans="1:16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65"/>
      <c r="M71" s="66"/>
      <c r="N71" s="66"/>
      <c r="O71" s="30"/>
      <c r="P71" s="30"/>
    </row>
    <row r="72" spans="1:16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65"/>
      <c r="M72" s="66"/>
      <c r="N72" s="66"/>
      <c r="O72" s="30"/>
      <c r="P72" s="30"/>
    </row>
    <row r="73" spans="1:16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65"/>
      <c r="M73" s="66"/>
      <c r="N73" s="66"/>
      <c r="O73" s="30"/>
      <c r="P73" s="30"/>
    </row>
    <row r="74" spans="1:16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65"/>
      <c r="M74" s="66"/>
      <c r="N74" s="66"/>
      <c r="O74" s="30"/>
      <c r="P74" s="30"/>
    </row>
    <row r="75" spans="1:16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65"/>
      <c r="M75" s="66"/>
      <c r="N75" s="66"/>
      <c r="O75" s="30"/>
      <c r="P75" s="30"/>
    </row>
    <row r="76" spans="1:16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65"/>
      <c r="M76" s="66"/>
      <c r="N76" s="66"/>
      <c r="O76" s="30"/>
      <c r="P76" s="30"/>
    </row>
    <row r="77" spans="1:16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65"/>
      <c r="M77" s="66"/>
      <c r="N77" s="66"/>
      <c r="O77" s="30"/>
      <c r="P77" s="30"/>
    </row>
    <row r="78" spans="1:16">
      <c r="A78" s="30"/>
      <c r="B78" s="30"/>
      <c r="C78" s="30"/>
      <c r="D78" s="30"/>
      <c r="E78" s="30"/>
      <c r="F78" s="30"/>
      <c r="G78" s="30"/>
      <c r="H78" s="30"/>
      <c r="I78" s="30"/>
      <c r="L78" s="65"/>
      <c r="M78" s="66"/>
      <c r="N78" s="66"/>
    </row>
    <row r="79" spans="1:16">
      <c r="A79" s="30"/>
      <c r="B79" s="30"/>
      <c r="C79" s="30"/>
      <c r="D79" s="30"/>
      <c r="E79" s="30"/>
      <c r="F79" s="30"/>
      <c r="G79" s="30"/>
      <c r="H79" s="30"/>
      <c r="I79" s="30"/>
      <c r="L79" s="65"/>
      <c r="M79" s="66"/>
      <c r="N79" s="66"/>
    </row>
    <row r="80" spans="1:16">
      <c r="A80" s="30"/>
      <c r="B80" s="30"/>
      <c r="C80" s="30"/>
      <c r="D80" s="30"/>
      <c r="E80" s="30"/>
      <c r="F80" s="30"/>
      <c r="G80" s="30"/>
      <c r="H80" s="30"/>
      <c r="I80" s="30"/>
      <c r="L80" s="65"/>
      <c r="M80" s="66"/>
      <c r="N80" s="66"/>
    </row>
    <row r="81" spans="1:14">
      <c r="A81" s="30"/>
      <c r="B81" s="30"/>
      <c r="C81" s="30"/>
      <c r="D81" s="30"/>
      <c r="E81" s="30"/>
      <c r="F81" s="30"/>
      <c r="G81" s="30"/>
      <c r="H81" s="30"/>
      <c r="I81" s="30"/>
      <c r="L81" s="65"/>
      <c r="M81" s="66"/>
      <c r="N81" s="66"/>
    </row>
    <row r="82" spans="1:14">
      <c r="A82" s="30"/>
      <c r="B82" s="30"/>
      <c r="C82" s="30"/>
      <c r="D82" s="30"/>
      <c r="E82" s="30"/>
      <c r="F82" s="30"/>
      <c r="G82" s="30"/>
      <c r="H82" s="30"/>
      <c r="I82" s="30"/>
      <c r="L82" s="65"/>
      <c r="M82" s="66"/>
      <c r="N82" s="66"/>
    </row>
    <row r="83" spans="1:14">
      <c r="A83" s="30"/>
      <c r="B83" s="30"/>
      <c r="C83" s="30"/>
      <c r="D83" s="30"/>
      <c r="E83" s="30"/>
      <c r="F83" s="30"/>
      <c r="G83" s="30"/>
      <c r="H83" s="30"/>
      <c r="I83" s="30"/>
      <c r="L83" s="65"/>
      <c r="M83" s="66"/>
      <c r="N83" s="66"/>
    </row>
    <row r="84" spans="1:14">
      <c r="A84" s="30"/>
      <c r="B84" s="30"/>
      <c r="C84" s="30"/>
      <c r="D84" s="30"/>
      <c r="E84" s="30"/>
      <c r="F84" s="30"/>
      <c r="G84" s="30"/>
      <c r="H84" s="30"/>
      <c r="I84" s="30"/>
      <c r="L84" s="65"/>
      <c r="M84" s="66"/>
      <c r="N84" s="66"/>
    </row>
    <row r="85" spans="1:14">
      <c r="A85" s="30"/>
      <c r="B85" s="30"/>
      <c r="C85" s="30"/>
      <c r="D85" s="30"/>
      <c r="E85" s="30"/>
      <c r="F85" s="30"/>
      <c r="G85" s="30"/>
      <c r="H85" s="30"/>
      <c r="I85" s="30"/>
      <c r="L85" s="65"/>
      <c r="M85" s="66"/>
      <c r="N85" s="66"/>
    </row>
    <row r="86" spans="1:14">
      <c r="A86" s="30"/>
      <c r="B86" s="67"/>
      <c r="C86" s="67"/>
      <c r="D86" s="67"/>
      <c r="E86" s="67"/>
      <c r="F86" s="67"/>
      <c r="G86" s="67"/>
      <c r="H86" s="65"/>
      <c r="I86" s="30"/>
      <c r="L86" s="65"/>
      <c r="M86" s="66"/>
      <c r="N86" s="66"/>
    </row>
    <row r="87" spans="1:14">
      <c r="A87" s="30"/>
      <c r="B87" s="30"/>
      <c r="C87" s="30"/>
      <c r="D87" s="30"/>
      <c r="E87" s="30"/>
      <c r="F87" s="30"/>
      <c r="G87" s="30"/>
      <c r="H87" s="30"/>
      <c r="I87" s="30"/>
      <c r="L87" s="65"/>
      <c r="M87" s="66"/>
      <c r="N87" s="66"/>
    </row>
    <row r="88" spans="1:14">
      <c r="A88" s="30"/>
      <c r="B88" s="67"/>
      <c r="C88" s="67"/>
      <c r="D88" s="67"/>
      <c r="E88" s="67"/>
      <c r="F88" s="67"/>
      <c r="G88" s="67"/>
      <c r="H88" s="65"/>
      <c r="I88" s="30"/>
      <c r="L88" s="65"/>
      <c r="M88" s="66"/>
      <c r="N88" s="66"/>
    </row>
    <row r="89" spans="1:14">
      <c r="A89" s="30"/>
      <c r="B89" s="67"/>
      <c r="C89" s="67"/>
      <c r="D89" s="67"/>
      <c r="E89" s="67"/>
      <c r="F89" s="67"/>
      <c r="G89" s="67"/>
      <c r="H89" s="65"/>
      <c r="I89" s="30"/>
      <c r="L89" s="65"/>
      <c r="M89" s="66"/>
      <c r="N89" s="66"/>
    </row>
    <row r="90" spans="1:14">
      <c r="A90" s="30"/>
      <c r="B90" s="68"/>
      <c r="C90" s="68"/>
      <c r="D90" s="68"/>
      <c r="E90" s="68"/>
      <c r="F90" s="68"/>
      <c r="G90" s="68"/>
      <c r="H90" s="65"/>
      <c r="I90" s="30"/>
      <c r="L90" s="65"/>
      <c r="M90" s="66"/>
      <c r="N90" s="66"/>
    </row>
    <row r="91" spans="1:14">
      <c r="A91" s="69"/>
      <c r="B91" s="63"/>
      <c r="C91" s="63"/>
      <c r="D91" s="63"/>
      <c r="E91" s="63"/>
      <c r="F91" s="63"/>
      <c r="G91" s="64"/>
      <c r="H91" s="64"/>
      <c r="I91" s="65"/>
      <c r="L91" s="30"/>
      <c r="M91" s="60"/>
      <c r="N91" s="60"/>
    </row>
    <row r="92" spans="1:14">
      <c r="A92" s="70"/>
      <c r="B92" s="71"/>
      <c r="C92" s="71"/>
      <c r="D92" s="71"/>
      <c r="E92" s="71"/>
      <c r="F92" s="71"/>
      <c r="G92" s="72"/>
      <c r="H92" s="72"/>
      <c r="I92" s="64"/>
      <c r="L92" s="30"/>
      <c r="M92" s="73"/>
      <c r="N92" s="73"/>
    </row>
    <row r="93" spans="1:14">
      <c r="B93" s="61"/>
      <c r="C93" s="61"/>
      <c r="D93" s="61"/>
      <c r="E93" s="61"/>
      <c r="F93" s="61"/>
      <c r="G93" s="61"/>
      <c r="H93" s="61"/>
      <c r="I93" s="68"/>
      <c r="L93" s="74"/>
      <c r="M93" s="75"/>
      <c r="N93" s="75"/>
    </row>
    <row r="94" spans="1:14">
      <c r="B94" s="61"/>
      <c r="C94" s="61"/>
      <c r="D94" s="61"/>
      <c r="E94" s="61"/>
      <c r="F94" s="61"/>
      <c r="G94" s="61"/>
      <c r="H94" s="61"/>
      <c r="I94" s="68"/>
      <c r="L94" s="74"/>
      <c r="M94" s="75"/>
      <c r="N94" s="75"/>
    </row>
    <row r="95" spans="1:14">
      <c r="B95" s="61"/>
      <c r="C95" s="61"/>
      <c r="D95" s="61"/>
      <c r="E95" s="61"/>
      <c r="F95" s="61"/>
      <c r="G95" s="61"/>
      <c r="H95" s="61"/>
      <c r="I95" s="68"/>
      <c r="L95" s="74"/>
      <c r="M95" s="75"/>
      <c r="N95" s="75"/>
    </row>
    <row r="96" spans="1:14">
      <c r="B96" s="61"/>
      <c r="C96" s="61"/>
      <c r="D96" s="61"/>
      <c r="E96" s="61"/>
      <c r="F96" s="61"/>
      <c r="G96" s="61"/>
      <c r="H96" s="61"/>
      <c r="I96" s="68"/>
      <c r="L96" s="74"/>
      <c r="M96" s="75"/>
      <c r="N96" s="75"/>
    </row>
    <row r="97" spans="1:14">
      <c r="B97" s="61"/>
      <c r="C97" s="61"/>
      <c r="D97" s="61"/>
      <c r="E97" s="61"/>
      <c r="F97" s="61"/>
      <c r="G97" s="61"/>
      <c r="H97" s="61"/>
      <c r="I97" s="68"/>
      <c r="L97" s="74"/>
      <c r="M97" s="75"/>
      <c r="N97" s="75"/>
    </row>
    <row r="98" spans="1:14">
      <c r="B98" s="61"/>
      <c r="C98" s="61"/>
      <c r="D98" s="61"/>
      <c r="E98" s="61"/>
      <c r="F98" s="61"/>
      <c r="G98" s="61"/>
      <c r="H98" s="61"/>
      <c r="I98" s="68"/>
      <c r="L98" s="74"/>
      <c r="M98" s="75"/>
      <c r="N98" s="75"/>
    </row>
    <row r="99" spans="1:14">
      <c r="B99" s="61"/>
      <c r="C99" s="61"/>
      <c r="D99" s="61"/>
      <c r="E99" s="61"/>
      <c r="F99" s="61"/>
      <c r="G99" s="61"/>
      <c r="H99" s="61"/>
      <c r="I99" s="68"/>
      <c r="L99" s="74"/>
      <c r="M99" s="75"/>
      <c r="N99" s="75"/>
    </row>
    <row r="100" spans="1:14">
      <c r="B100" s="61"/>
      <c r="C100" s="61"/>
      <c r="D100" s="61"/>
      <c r="E100" s="61"/>
      <c r="F100" s="61"/>
      <c r="G100" s="61"/>
      <c r="H100" s="61"/>
      <c r="I100" s="68"/>
      <c r="L100" s="74"/>
      <c r="M100" s="75"/>
      <c r="N100" s="75"/>
    </row>
    <row r="101" spans="1:14">
      <c r="B101" s="61"/>
      <c r="C101" s="61"/>
      <c r="D101" s="61"/>
      <c r="E101" s="61"/>
      <c r="F101" s="61"/>
      <c r="G101" s="61"/>
      <c r="H101" s="61"/>
      <c r="I101" s="68"/>
      <c r="L101" s="74"/>
      <c r="M101" s="75"/>
      <c r="N101" s="75"/>
    </row>
    <row r="102" spans="1:14">
      <c r="B102" s="49"/>
      <c r="C102" s="49"/>
      <c r="D102" s="61"/>
      <c r="E102" s="61"/>
      <c r="F102" s="61"/>
      <c r="G102" s="61"/>
      <c r="H102" s="61"/>
      <c r="I102" s="68"/>
      <c r="L102" s="74"/>
      <c r="M102" s="75"/>
      <c r="N102" s="75"/>
    </row>
    <row r="103" spans="1:14">
      <c r="B103" s="61"/>
      <c r="C103" s="61"/>
      <c r="D103" s="61"/>
      <c r="E103" s="61"/>
      <c r="F103" s="61"/>
      <c r="G103" s="61"/>
      <c r="H103" s="61"/>
      <c r="I103" s="68"/>
      <c r="L103" s="74"/>
      <c r="M103" s="75"/>
      <c r="N103" s="75"/>
    </row>
    <row r="104" spans="1:14">
      <c r="B104" s="61"/>
      <c r="C104" s="49"/>
      <c r="D104" s="61"/>
      <c r="E104" s="49"/>
      <c r="F104" s="61"/>
      <c r="G104" s="61"/>
      <c r="H104" s="61"/>
      <c r="I104" s="68"/>
      <c r="L104" s="74"/>
      <c r="M104" s="75"/>
      <c r="N104" s="75"/>
    </row>
    <row r="105" spans="1:14">
      <c r="B105" s="61"/>
      <c r="C105" s="61"/>
      <c r="D105" s="61"/>
      <c r="E105" s="61"/>
      <c r="F105" s="61"/>
      <c r="G105" s="61"/>
      <c r="H105" s="61"/>
      <c r="I105" s="68"/>
      <c r="L105" s="74"/>
      <c r="M105" s="75"/>
      <c r="N105" s="75"/>
    </row>
    <row r="106" spans="1:14">
      <c r="B106" s="76"/>
      <c r="C106" s="76"/>
      <c r="D106" s="76"/>
      <c r="E106" s="76"/>
      <c r="F106" s="76"/>
      <c r="G106" s="61"/>
      <c r="H106" s="61"/>
      <c r="I106" s="68"/>
      <c r="L106" s="74"/>
      <c r="M106" s="75"/>
      <c r="N106" s="75"/>
    </row>
    <row r="107" spans="1:14">
      <c r="B107" s="68"/>
      <c r="C107" s="68"/>
      <c r="D107" s="68"/>
      <c r="E107" s="68"/>
      <c r="F107" s="68"/>
      <c r="G107" s="61"/>
      <c r="H107" s="61"/>
      <c r="I107" s="68"/>
      <c r="L107" s="74"/>
      <c r="M107" s="75"/>
      <c r="N107" s="75"/>
    </row>
    <row r="108" spans="1:14">
      <c r="B108" s="61"/>
      <c r="C108" s="61"/>
      <c r="D108" s="61"/>
      <c r="E108" s="61"/>
      <c r="F108" s="61"/>
      <c r="G108" s="61"/>
      <c r="H108" s="61"/>
      <c r="I108" s="68"/>
      <c r="L108" s="74"/>
      <c r="M108" s="75"/>
      <c r="N108" s="75"/>
    </row>
    <row r="109" spans="1:14">
      <c r="B109" s="61"/>
      <c r="C109" s="61"/>
      <c r="D109" s="61"/>
      <c r="E109" s="61"/>
      <c r="F109" s="61"/>
      <c r="G109" s="68"/>
      <c r="H109" s="68"/>
      <c r="I109" s="68"/>
      <c r="L109" s="74"/>
      <c r="M109" s="75"/>
      <c r="N109" s="75"/>
    </row>
    <row r="110" spans="1:14">
      <c r="A110" s="30"/>
      <c r="B110" s="67"/>
      <c r="C110" s="67"/>
      <c r="D110" s="67"/>
      <c r="E110" s="67"/>
      <c r="F110" s="67"/>
      <c r="G110" s="68"/>
      <c r="H110" s="68"/>
      <c r="I110" s="68"/>
      <c r="L110" s="74"/>
      <c r="M110" s="66"/>
      <c r="N110" s="66"/>
    </row>
    <row r="111" spans="1:14">
      <c r="A111" s="30"/>
      <c r="B111" s="68"/>
      <c r="C111" s="68"/>
      <c r="D111" s="68"/>
      <c r="E111" s="68"/>
      <c r="F111" s="68"/>
      <c r="G111" s="68"/>
      <c r="H111" s="68"/>
      <c r="I111" s="68"/>
      <c r="L111" s="74"/>
      <c r="M111" s="66"/>
      <c r="N111" s="66"/>
    </row>
    <row r="112" spans="1:14">
      <c r="A112" s="30"/>
      <c r="B112" s="67"/>
      <c r="C112" s="67"/>
      <c r="D112" s="67"/>
      <c r="E112" s="67"/>
      <c r="F112" s="67"/>
      <c r="G112" s="68"/>
      <c r="H112" s="68"/>
      <c r="I112" s="68"/>
      <c r="L112" s="74"/>
      <c r="M112" s="66"/>
      <c r="N112" s="66"/>
    </row>
    <row r="113" spans="1:14">
      <c r="A113" s="69"/>
      <c r="B113" s="68"/>
      <c r="C113" s="68"/>
      <c r="D113" s="68"/>
      <c r="E113" s="77"/>
      <c r="F113" s="77"/>
      <c r="G113" s="77"/>
      <c r="H113" s="77"/>
      <c r="I113" s="77"/>
      <c r="L113" s="30"/>
      <c r="M113" s="30"/>
      <c r="N113" s="30"/>
    </row>
    <row r="114" spans="1:14">
      <c r="A114" s="78"/>
      <c r="B114" s="61"/>
      <c r="C114" s="61"/>
      <c r="D114" s="61"/>
      <c r="E114" s="79"/>
      <c r="F114" s="79"/>
      <c r="G114" s="79"/>
      <c r="H114" s="79"/>
      <c r="I114" s="77"/>
      <c r="L114" s="30"/>
    </row>
    <row r="115" spans="1:14">
      <c r="A115" s="78"/>
      <c r="B115" s="61"/>
      <c r="C115" s="61"/>
      <c r="D115" s="61"/>
      <c r="E115" s="79"/>
      <c r="F115" s="79"/>
      <c r="G115" s="79"/>
      <c r="H115" s="79"/>
      <c r="I115" s="77"/>
      <c r="L115" s="30"/>
    </row>
    <row r="116" spans="1:14">
      <c r="B116" s="27"/>
      <c r="C116" s="27"/>
      <c r="D116" s="27"/>
      <c r="E116" s="27"/>
      <c r="F116" s="27"/>
      <c r="I116" s="30"/>
      <c r="L116" s="30"/>
    </row>
    <row r="117" spans="1:14">
      <c r="I117" s="30"/>
      <c r="L117" s="30"/>
    </row>
    <row r="118" spans="1:14">
      <c r="A118" s="78"/>
      <c r="B118" s="61"/>
      <c r="C118" s="61"/>
      <c r="D118" s="61"/>
      <c r="E118" s="79"/>
      <c r="F118" s="79"/>
      <c r="G118" s="79"/>
      <c r="H118" s="79"/>
      <c r="I118" s="77"/>
      <c r="L118" s="30"/>
    </row>
    <row r="119" spans="1:14">
      <c r="B119" s="76"/>
      <c r="C119" s="76"/>
      <c r="D119" s="76"/>
      <c r="E119" s="76"/>
      <c r="F119" s="76"/>
      <c r="G119" s="76"/>
      <c r="H119" s="76"/>
      <c r="I119" s="67"/>
      <c r="L119" s="30"/>
    </row>
    <row r="120" spans="1:14">
      <c r="B120" s="76"/>
      <c r="C120" s="76"/>
      <c r="D120" s="76"/>
      <c r="E120" s="76"/>
      <c r="F120" s="76"/>
      <c r="G120" s="76"/>
      <c r="H120" s="76"/>
      <c r="I120" s="67"/>
      <c r="L120" s="30"/>
    </row>
    <row r="121" spans="1:14">
      <c r="B121" s="76"/>
      <c r="C121" s="76"/>
      <c r="D121" s="76"/>
      <c r="E121" s="76"/>
      <c r="F121" s="76"/>
      <c r="G121" s="76"/>
      <c r="H121" s="76"/>
      <c r="I121" s="67"/>
      <c r="L121" s="30"/>
    </row>
    <row r="122" spans="1:14">
      <c r="B122" s="76"/>
      <c r="C122" s="76"/>
      <c r="D122" s="76"/>
      <c r="E122" s="76"/>
      <c r="F122" s="76"/>
      <c r="G122" s="76"/>
      <c r="H122" s="76"/>
      <c r="I122" s="67"/>
      <c r="L122" s="30"/>
    </row>
    <row r="123" spans="1:14">
      <c r="B123" s="76"/>
      <c r="C123" s="76"/>
      <c r="D123" s="76"/>
      <c r="E123" s="76"/>
      <c r="F123" s="76"/>
      <c r="G123" s="76"/>
      <c r="H123" s="76"/>
      <c r="I123" s="67"/>
      <c r="L123" s="30"/>
    </row>
    <row r="124" spans="1:14">
      <c r="B124" s="76"/>
      <c r="C124" s="76"/>
      <c r="D124" s="76"/>
      <c r="E124" s="76"/>
      <c r="F124" s="76"/>
      <c r="G124" s="76"/>
      <c r="H124" s="76"/>
      <c r="I124" s="67"/>
      <c r="L124" s="30"/>
    </row>
    <row r="125" spans="1:14">
      <c r="B125" s="76"/>
      <c r="C125" s="76"/>
      <c r="D125" s="76"/>
      <c r="E125" s="76"/>
      <c r="F125" s="76"/>
      <c r="G125" s="76"/>
      <c r="H125" s="76"/>
      <c r="I125" s="67"/>
      <c r="L125" s="30"/>
    </row>
    <row r="126" spans="1:14">
      <c r="B126" s="76"/>
      <c r="C126" s="76"/>
      <c r="D126" s="76"/>
      <c r="E126" s="76"/>
      <c r="F126" s="76"/>
      <c r="G126" s="76"/>
      <c r="H126" s="76"/>
      <c r="I126" s="67"/>
      <c r="L126" s="30"/>
    </row>
    <row r="127" spans="1:14">
      <c r="B127" s="76"/>
      <c r="C127" s="76"/>
      <c r="D127" s="76"/>
      <c r="E127" s="76"/>
      <c r="F127" s="76"/>
      <c r="G127" s="76"/>
      <c r="H127" s="76"/>
      <c r="I127" s="67"/>
      <c r="L127" s="30"/>
    </row>
    <row r="128" spans="1:14">
      <c r="B128" s="76"/>
      <c r="C128" s="76"/>
      <c r="D128" s="76"/>
      <c r="E128" s="76"/>
      <c r="F128" s="76"/>
      <c r="G128" s="76"/>
      <c r="H128" s="76"/>
      <c r="I128" s="67"/>
      <c r="L128" s="30"/>
    </row>
    <row r="129" spans="1:12">
      <c r="B129" s="76"/>
      <c r="C129" s="76"/>
      <c r="D129" s="76"/>
      <c r="E129" s="76"/>
      <c r="F129" s="76"/>
      <c r="G129" s="76"/>
      <c r="H129" s="76"/>
      <c r="I129" s="67"/>
      <c r="L129" s="30"/>
    </row>
    <row r="130" spans="1:12">
      <c r="B130" s="76"/>
      <c r="C130" s="76"/>
      <c r="D130" s="76"/>
      <c r="E130" s="76"/>
      <c r="F130" s="76"/>
      <c r="G130" s="76"/>
      <c r="H130" s="76"/>
      <c r="I130" s="67"/>
      <c r="L130" s="30"/>
    </row>
    <row r="131" spans="1:12">
      <c r="B131" s="76"/>
      <c r="C131" s="76"/>
      <c r="D131" s="76"/>
      <c r="E131" s="76"/>
      <c r="F131" s="76"/>
      <c r="G131" s="76"/>
      <c r="H131" s="76"/>
      <c r="I131" s="67"/>
      <c r="L131" s="30"/>
    </row>
    <row r="132" spans="1:12">
      <c r="B132" s="76"/>
      <c r="C132" s="76"/>
      <c r="D132" s="76"/>
      <c r="E132" s="76"/>
      <c r="F132" s="76"/>
      <c r="G132" s="76"/>
      <c r="H132" s="76"/>
      <c r="I132" s="67"/>
      <c r="L132" s="30"/>
    </row>
    <row r="133" spans="1:12">
      <c r="B133" s="76"/>
      <c r="C133" s="76"/>
      <c r="D133" s="76"/>
      <c r="E133" s="76"/>
      <c r="F133" s="76"/>
      <c r="G133" s="76"/>
      <c r="H133" s="76"/>
      <c r="I133" s="67"/>
      <c r="L133" s="30"/>
    </row>
    <row r="134" spans="1:12">
      <c r="B134" s="76"/>
      <c r="C134" s="76"/>
      <c r="D134" s="76"/>
      <c r="E134" s="76"/>
      <c r="F134" s="76"/>
      <c r="G134" s="76"/>
      <c r="H134" s="76"/>
      <c r="I134" s="67"/>
      <c r="L134" s="30"/>
    </row>
    <row r="135" spans="1:12">
      <c r="B135" s="76"/>
      <c r="C135" s="76"/>
      <c r="D135" s="76"/>
      <c r="E135" s="76"/>
      <c r="F135" s="76"/>
      <c r="G135" s="76"/>
      <c r="H135" s="76"/>
      <c r="I135" s="67"/>
      <c r="L135" s="30"/>
    </row>
    <row r="136" spans="1:12">
      <c r="B136" s="76"/>
      <c r="C136" s="76"/>
      <c r="D136" s="76"/>
      <c r="E136" s="76"/>
      <c r="F136" s="76"/>
      <c r="G136" s="76"/>
      <c r="H136" s="76"/>
      <c r="I136" s="67"/>
      <c r="L136" s="30"/>
    </row>
    <row r="137" spans="1:12">
      <c r="B137" s="76"/>
      <c r="C137" s="76"/>
      <c r="D137" s="76"/>
      <c r="E137" s="76"/>
      <c r="F137" s="76"/>
      <c r="G137" s="76"/>
      <c r="H137" s="76"/>
      <c r="I137" s="67"/>
      <c r="L137" s="30"/>
    </row>
    <row r="138" spans="1:12">
      <c r="B138" s="76"/>
      <c r="C138" s="76"/>
      <c r="D138" s="76"/>
      <c r="E138" s="76"/>
      <c r="F138" s="76"/>
      <c r="G138" s="76"/>
      <c r="H138" s="76"/>
      <c r="I138" s="67"/>
      <c r="L138" s="30"/>
    </row>
    <row r="139" spans="1:12">
      <c r="A139" s="78"/>
      <c r="B139" s="61"/>
      <c r="C139" s="61"/>
      <c r="D139" s="61"/>
      <c r="E139" s="79"/>
      <c r="F139" s="79"/>
      <c r="G139" s="79"/>
      <c r="H139" s="79"/>
      <c r="I139" s="77"/>
      <c r="L139" s="30"/>
    </row>
    <row r="140" spans="1:12">
      <c r="A140" s="78"/>
      <c r="B140" s="61"/>
      <c r="C140" s="61"/>
      <c r="D140" s="61"/>
      <c r="E140" s="79"/>
      <c r="F140" s="79"/>
      <c r="G140" s="79"/>
      <c r="H140" s="79"/>
      <c r="I140" s="77"/>
      <c r="L140" s="30"/>
    </row>
    <row r="141" spans="1:12">
      <c r="A141" s="78"/>
      <c r="B141" s="61"/>
      <c r="C141" s="61"/>
      <c r="D141" s="61"/>
      <c r="E141" s="79"/>
      <c r="F141" s="79"/>
      <c r="G141" s="79"/>
      <c r="H141" s="79"/>
      <c r="I141" s="77"/>
      <c r="L141" s="30"/>
    </row>
    <row r="142" spans="1:12">
      <c r="A142" s="78"/>
      <c r="B142" s="61"/>
      <c r="C142" s="61"/>
      <c r="D142" s="61"/>
      <c r="E142" s="79"/>
      <c r="F142" s="79"/>
      <c r="G142" s="79"/>
      <c r="H142" s="79"/>
      <c r="I142" s="77"/>
      <c r="L142" s="30"/>
    </row>
    <row r="143" spans="1:12">
      <c r="A143" s="78"/>
      <c r="B143" s="61"/>
      <c r="C143" s="61"/>
      <c r="D143" s="61"/>
      <c r="E143" s="79"/>
      <c r="F143" s="79"/>
      <c r="G143" s="79"/>
      <c r="H143" s="79"/>
      <c r="I143" s="77"/>
      <c r="L143" s="30"/>
    </row>
    <row r="144" spans="1:12">
      <c r="A144" s="78"/>
      <c r="B144" s="61"/>
      <c r="C144" s="61"/>
      <c r="D144" s="61"/>
      <c r="E144" s="79"/>
      <c r="F144" s="79"/>
      <c r="G144" s="79"/>
      <c r="H144" s="79"/>
      <c r="I144" s="77"/>
      <c r="L144" s="30"/>
    </row>
    <row r="145" spans="1:12">
      <c r="A145" s="78"/>
      <c r="B145" s="61"/>
      <c r="C145" s="61"/>
      <c r="D145" s="61"/>
      <c r="E145" s="79"/>
      <c r="F145" s="79"/>
      <c r="G145" s="79"/>
      <c r="H145" s="79"/>
      <c r="I145" s="77"/>
      <c r="L145" s="30"/>
    </row>
    <row r="146" spans="1:12">
      <c r="A146" s="78"/>
      <c r="B146" s="61"/>
      <c r="C146" s="61"/>
      <c r="D146" s="61"/>
      <c r="E146" s="79"/>
      <c r="F146" s="79"/>
      <c r="G146" s="79"/>
      <c r="H146" s="79"/>
      <c r="I146" s="77"/>
      <c r="L146" s="30"/>
    </row>
    <row r="147" spans="1:12">
      <c r="A147" s="78"/>
      <c r="B147" s="61"/>
      <c r="C147" s="61"/>
      <c r="D147" s="61"/>
      <c r="E147" s="79"/>
      <c r="F147" s="79"/>
      <c r="G147" s="79"/>
      <c r="H147" s="79"/>
      <c r="I147" s="77"/>
      <c r="L147" s="30"/>
    </row>
    <row r="148" spans="1:12">
      <c r="A148" s="78"/>
      <c r="B148" s="61"/>
      <c r="C148" s="61"/>
      <c r="D148" s="61"/>
      <c r="E148" s="79"/>
      <c r="F148" s="79"/>
      <c r="G148" s="79"/>
      <c r="H148" s="79"/>
      <c r="I148" s="77"/>
      <c r="L148" s="30"/>
    </row>
    <row r="149" spans="1:12">
      <c r="A149" s="78"/>
      <c r="B149" s="61"/>
      <c r="C149" s="61"/>
      <c r="D149" s="61"/>
      <c r="E149" s="79"/>
      <c r="F149" s="79"/>
      <c r="G149" s="79"/>
      <c r="H149" s="79"/>
      <c r="I149" s="77"/>
      <c r="L149" s="30"/>
    </row>
    <row r="150" spans="1:12">
      <c r="A150" s="78"/>
      <c r="B150" s="61"/>
      <c r="C150" s="61"/>
      <c r="D150" s="61"/>
      <c r="E150" s="79"/>
      <c r="F150" s="79"/>
      <c r="G150" s="79"/>
      <c r="H150" s="79"/>
      <c r="I150" s="77"/>
      <c r="L150" s="30"/>
    </row>
    <row r="151" spans="1:12">
      <c r="A151" s="78"/>
      <c r="B151" s="61"/>
      <c r="C151" s="61"/>
      <c r="D151" s="61"/>
      <c r="E151" s="79"/>
      <c r="F151" s="79"/>
      <c r="G151" s="79"/>
      <c r="H151" s="79"/>
      <c r="I151" s="77"/>
      <c r="L151" s="30"/>
    </row>
    <row r="152" spans="1:12">
      <c r="A152" s="78"/>
      <c r="B152" s="61"/>
      <c r="C152" s="61"/>
      <c r="D152" s="61"/>
      <c r="E152" s="79"/>
      <c r="F152" s="79"/>
      <c r="G152" s="79"/>
      <c r="H152" s="79"/>
      <c r="I152" s="77"/>
      <c r="L152" s="30"/>
    </row>
    <row r="153" spans="1:12">
      <c r="A153" s="78"/>
      <c r="B153" s="61"/>
      <c r="C153" s="61"/>
      <c r="D153" s="61"/>
      <c r="E153" s="79"/>
      <c r="F153" s="79"/>
      <c r="G153" s="79"/>
      <c r="H153" s="79"/>
      <c r="I153" s="77"/>
      <c r="L153" s="30"/>
    </row>
    <row r="154" spans="1:12">
      <c r="A154" s="78"/>
      <c r="B154" s="61"/>
      <c r="C154" s="61"/>
      <c r="D154" s="61"/>
      <c r="E154" s="79"/>
      <c r="F154" s="79"/>
      <c r="G154" s="79"/>
      <c r="H154" s="79"/>
      <c r="I154" s="77"/>
      <c r="L154" s="30"/>
    </row>
    <row r="155" spans="1:12">
      <c r="A155" s="78"/>
      <c r="B155" s="61"/>
      <c r="C155" s="61"/>
      <c r="D155" s="61"/>
      <c r="E155" s="79"/>
      <c r="F155" s="79"/>
      <c r="G155" s="79"/>
      <c r="H155" s="79"/>
      <c r="I155" s="77"/>
      <c r="L155" s="30"/>
    </row>
    <row r="156" spans="1:12">
      <c r="A156" s="78"/>
      <c r="B156" s="61"/>
      <c r="C156" s="61"/>
      <c r="D156" s="61"/>
      <c r="E156" s="79"/>
      <c r="F156" s="79"/>
      <c r="G156" s="79"/>
      <c r="H156" s="79"/>
      <c r="I156" s="77"/>
      <c r="L156" s="30"/>
    </row>
    <row r="157" spans="1:12">
      <c r="A157" s="78"/>
      <c r="B157" s="61"/>
      <c r="C157" s="61"/>
      <c r="D157" s="61"/>
      <c r="E157" s="79"/>
      <c r="F157" s="79"/>
      <c r="G157" s="79"/>
      <c r="H157" s="79"/>
      <c r="I157" s="77"/>
      <c r="L157" s="30"/>
    </row>
    <row r="158" spans="1:12">
      <c r="A158" s="78"/>
      <c r="B158" s="61"/>
      <c r="C158" s="61"/>
      <c r="D158" s="61"/>
      <c r="E158" s="79"/>
      <c r="F158" s="79"/>
      <c r="G158" s="79"/>
      <c r="H158" s="79"/>
      <c r="I158" s="77"/>
      <c r="L158" s="30"/>
    </row>
    <row r="159" spans="1:12">
      <c r="A159" s="78"/>
      <c r="B159" s="61"/>
      <c r="C159" s="61"/>
      <c r="D159" s="61"/>
      <c r="E159" s="79"/>
      <c r="F159" s="79"/>
      <c r="G159" s="79"/>
      <c r="H159" s="79"/>
      <c r="I159" s="77"/>
      <c r="L159" s="30"/>
    </row>
    <row r="160" spans="1:12">
      <c r="A160" s="78"/>
      <c r="B160" s="61"/>
      <c r="C160" s="61"/>
      <c r="D160" s="61"/>
      <c r="E160" s="79"/>
      <c r="F160" s="79"/>
      <c r="G160" s="79"/>
      <c r="H160" s="79"/>
      <c r="I160" s="77"/>
      <c r="L160" s="30"/>
    </row>
    <row r="161" spans="1:12">
      <c r="A161" s="78"/>
      <c r="B161" s="61"/>
      <c r="C161" s="61"/>
      <c r="D161" s="61"/>
      <c r="E161" s="79"/>
      <c r="F161" s="79"/>
      <c r="G161" s="79"/>
      <c r="H161" s="79"/>
      <c r="I161" s="77"/>
      <c r="L161" s="30"/>
    </row>
    <row r="162" spans="1:12">
      <c r="A162" s="78"/>
      <c r="B162" s="61"/>
      <c r="C162" s="61"/>
      <c r="D162" s="61"/>
      <c r="E162" s="79"/>
      <c r="F162" s="79"/>
      <c r="G162" s="79"/>
      <c r="H162" s="79"/>
      <c r="I162" s="77"/>
      <c r="L162" s="30"/>
    </row>
    <row r="163" spans="1:12">
      <c r="A163" s="78"/>
      <c r="B163" s="61"/>
      <c r="C163" s="61"/>
      <c r="D163" s="61"/>
      <c r="E163" s="79"/>
      <c r="F163" s="79"/>
      <c r="G163" s="79"/>
      <c r="H163" s="79"/>
      <c r="I163" s="77"/>
      <c r="L163" s="30"/>
    </row>
    <row r="164" spans="1:12">
      <c r="A164" s="78"/>
      <c r="B164" s="61"/>
      <c r="C164" s="61"/>
      <c r="D164" s="61"/>
      <c r="E164" s="79"/>
      <c r="F164" s="79"/>
      <c r="G164" s="79"/>
      <c r="H164" s="79"/>
      <c r="I164" s="77"/>
      <c r="L164" s="30"/>
    </row>
    <row r="165" spans="1:12">
      <c r="A165" s="78"/>
      <c r="B165" s="61"/>
      <c r="C165" s="61"/>
      <c r="D165" s="61"/>
      <c r="E165" s="79"/>
      <c r="F165" s="79"/>
      <c r="G165" s="79"/>
      <c r="H165" s="79"/>
      <c r="I165" s="77"/>
      <c r="L165" s="30"/>
    </row>
    <row r="166" spans="1:12">
      <c r="A166" s="78"/>
      <c r="B166" s="61"/>
      <c r="C166" s="61"/>
      <c r="D166" s="61"/>
      <c r="E166" s="79"/>
      <c r="F166" s="79"/>
      <c r="G166" s="79"/>
      <c r="H166" s="79"/>
      <c r="I166" s="77"/>
      <c r="L166" s="30"/>
    </row>
    <row r="167" spans="1:12">
      <c r="A167" s="78"/>
      <c r="B167" s="61"/>
      <c r="C167" s="61"/>
      <c r="D167" s="61"/>
      <c r="E167" s="79"/>
      <c r="F167" s="79"/>
      <c r="G167" s="79"/>
      <c r="H167" s="79"/>
      <c r="I167" s="77"/>
      <c r="L167" s="30"/>
    </row>
    <row r="168" spans="1:12">
      <c r="A168" s="78"/>
      <c r="B168" s="61"/>
      <c r="C168" s="61"/>
      <c r="D168" s="61"/>
      <c r="E168" s="79"/>
      <c r="F168" s="79"/>
      <c r="G168" s="79"/>
      <c r="H168" s="79"/>
      <c r="I168" s="77"/>
      <c r="L168" s="30"/>
    </row>
    <row r="169" spans="1:12">
      <c r="A169" s="78"/>
      <c r="B169" s="61"/>
      <c r="C169" s="61"/>
      <c r="D169" s="61"/>
      <c r="E169" s="79"/>
      <c r="F169" s="79"/>
      <c r="G169" s="79"/>
      <c r="H169" s="79"/>
      <c r="I169" s="77"/>
      <c r="L169" s="30"/>
    </row>
    <row r="170" spans="1:12">
      <c r="A170" s="78"/>
      <c r="B170" s="61"/>
      <c r="C170" s="61"/>
      <c r="D170" s="61"/>
      <c r="E170" s="79"/>
      <c r="F170" s="79"/>
      <c r="G170" s="79"/>
      <c r="H170" s="79"/>
      <c r="I170" s="77"/>
      <c r="L170" s="30"/>
    </row>
    <row r="171" spans="1:12">
      <c r="A171" s="78"/>
      <c r="B171" s="61"/>
      <c r="C171" s="61"/>
      <c r="D171" s="61"/>
      <c r="E171" s="79"/>
      <c r="F171" s="79"/>
      <c r="G171" s="79"/>
      <c r="H171" s="79"/>
      <c r="I171" s="77"/>
      <c r="L171" s="30"/>
    </row>
    <row r="172" spans="1:12">
      <c r="A172" s="78"/>
      <c r="B172" s="61"/>
      <c r="C172" s="61"/>
      <c r="D172" s="61"/>
      <c r="E172" s="79"/>
      <c r="F172" s="79"/>
      <c r="G172" s="79"/>
      <c r="H172" s="79"/>
      <c r="I172" s="77"/>
      <c r="L172" s="30"/>
    </row>
    <row r="173" spans="1:12">
      <c r="A173" s="78"/>
      <c r="B173" s="61"/>
      <c r="C173" s="61"/>
      <c r="D173" s="61"/>
      <c r="E173" s="79"/>
      <c r="F173" s="79"/>
      <c r="G173" s="79"/>
      <c r="H173" s="79"/>
      <c r="I173" s="77"/>
      <c r="L173" s="30"/>
    </row>
    <row r="174" spans="1:12">
      <c r="A174" s="78"/>
      <c r="B174" s="61"/>
      <c r="C174" s="61"/>
      <c r="D174" s="61"/>
      <c r="E174" s="79"/>
      <c r="F174" s="79"/>
      <c r="G174" s="79"/>
      <c r="H174" s="79"/>
      <c r="I174" s="77"/>
      <c r="L174" s="30"/>
    </row>
    <row r="175" spans="1:12">
      <c r="A175" s="78"/>
      <c r="B175" s="61"/>
      <c r="C175" s="61"/>
      <c r="D175" s="61"/>
      <c r="E175" s="79"/>
      <c r="F175" s="79"/>
      <c r="G175" s="79"/>
      <c r="H175" s="79"/>
      <c r="I175" s="77"/>
      <c r="L175" s="30"/>
    </row>
    <row r="176" spans="1:12">
      <c r="A176" s="78"/>
      <c r="B176" s="61"/>
      <c r="C176" s="61"/>
      <c r="D176" s="61"/>
      <c r="E176" s="79"/>
      <c r="F176" s="79"/>
      <c r="G176" s="79"/>
      <c r="H176" s="79"/>
      <c r="I176" s="77"/>
      <c r="L176" s="30"/>
    </row>
    <row r="177" spans="1:12">
      <c r="A177" s="78"/>
      <c r="B177" s="61"/>
      <c r="C177" s="61"/>
      <c r="D177" s="61"/>
      <c r="E177" s="79"/>
      <c r="F177" s="79"/>
      <c r="G177" s="79"/>
      <c r="H177" s="79"/>
      <c r="I177" s="77"/>
      <c r="L177" s="30"/>
    </row>
    <row r="178" spans="1:12">
      <c r="A178" s="78"/>
      <c r="B178" s="61"/>
      <c r="C178" s="61"/>
      <c r="D178" s="61"/>
      <c r="E178" s="79"/>
      <c r="F178" s="79"/>
      <c r="G178" s="79"/>
      <c r="H178" s="79"/>
      <c r="I178" s="77"/>
      <c r="L178" s="30"/>
    </row>
    <row r="179" spans="1:12">
      <c r="A179" s="78"/>
      <c r="B179" s="61"/>
      <c r="C179" s="61"/>
      <c r="D179" s="61"/>
      <c r="E179" s="79"/>
      <c r="F179" s="79"/>
      <c r="G179" s="79"/>
      <c r="H179" s="79"/>
      <c r="I179" s="77"/>
      <c r="L179" s="30"/>
    </row>
    <row r="180" spans="1:12">
      <c r="A180" s="78"/>
      <c r="B180" s="61"/>
      <c r="C180" s="61"/>
      <c r="D180" s="61"/>
      <c r="E180" s="79"/>
      <c r="F180" s="79"/>
      <c r="G180" s="79"/>
      <c r="H180" s="79"/>
      <c r="I180" s="77"/>
      <c r="L180" s="30"/>
    </row>
    <row r="181" spans="1:12">
      <c r="A181" s="78"/>
      <c r="B181" s="61"/>
      <c r="C181" s="61"/>
      <c r="D181" s="61"/>
      <c r="E181" s="79"/>
      <c r="F181" s="79"/>
      <c r="G181" s="79"/>
      <c r="H181" s="79"/>
      <c r="I181" s="77"/>
      <c r="L181" s="30"/>
    </row>
    <row r="182" spans="1:12">
      <c r="A182" s="78"/>
      <c r="B182" s="61"/>
      <c r="C182" s="61"/>
      <c r="D182" s="61"/>
      <c r="E182" s="79"/>
      <c r="F182" s="79"/>
      <c r="G182" s="79"/>
      <c r="H182" s="79"/>
      <c r="I182" s="77"/>
      <c r="L182" s="30"/>
    </row>
    <row r="183" spans="1:12">
      <c r="A183" s="78"/>
      <c r="B183" s="61"/>
      <c r="C183" s="61"/>
      <c r="D183" s="61"/>
      <c r="E183" s="79"/>
      <c r="F183" s="79"/>
      <c r="G183" s="79"/>
      <c r="H183" s="79"/>
      <c r="I183" s="77"/>
      <c r="L183" s="30"/>
    </row>
    <row r="184" spans="1:12">
      <c r="A184" s="78"/>
      <c r="B184" s="61"/>
      <c r="C184" s="61"/>
      <c r="D184" s="61"/>
      <c r="E184" s="79"/>
      <c r="F184" s="79"/>
      <c r="G184" s="79"/>
      <c r="H184" s="79"/>
      <c r="I184" s="77"/>
      <c r="L184" s="30"/>
    </row>
    <row r="185" spans="1:12">
      <c r="A185" s="78"/>
      <c r="B185" s="61"/>
      <c r="C185" s="61"/>
      <c r="D185" s="61"/>
      <c r="E185" s="79"/>
      <c r="F185" s="79"/>
      <c r="G185" s="79"/>
      <c r="H185" s="79"/>
      <c r="I185" s="77"/>
      <c r="L185" s="30"/>
    </row>
    <row r="186" spans="1:12">
      <c r="A186" s="78"/>
      <c r="B186" s="61"/>
      <c r="C186" s="61"/>
      <c r="D186" s="61"/>
      <c r="E186" s="79"/>
      <c r="F186" s="79"/>
      <c r="G186" s="79"/>
      <c r="H186" s="79"/>
      <c r="I186" s="77"/>
      <c r="L186" s="30"/>
    </row>
    <row r="187" spans="1:12">
      <c r="A187" s="78"/>
      <c r="B187" s="61"/>
      <c r="C187" s="61"/>
      <c r="D187" s="61"/>
      <c r="E187" s="79"/>
      <c r="F187" s="79"/>
      <c r="G187" s="79"/>
      <c r="H187" s="79"/>
      <c r="I187" s="77"/>
      <c r="L187" s="30"/>
    </row>
    <row r="188" spans="1:12">
      <c r="A188" s="78"/>
      <c r="B188" s="61"/>
      <c r="C188" s="61"/>
      <c r="D188" s="61"/>
      <c r="E188" s="79"/>
      <c r="F188" s="79"/>
      <c r="G188" s="79"/>
      <c r="H188" s="79"/>
      <c r="I188" s="77"/>
      <c r="L188" s="30"/>
    </row>
    <row r="189" spans="1:12">
      <c r="A189" s="78"/>
      <c r="B189" s="61"/>
      <c r="C189" s="61"/>
      <c r="D189" s="61"/>
      <c r="E189" s="79"/>
      <c r="F189" s="79"/>
      <c r="G189" s="79"/>
      <c r="H189" s="79"/>
      <c r="I189" s="77"/>
      <c r="L189" s="30"/>
    </row>
    <row r="190" spans="1:12">
      <c r="A190" s="78"/>
      <c r="B190" s="61"/>
      <c r="C190" s="61"/>
      <c r="D190" s="61"/>
      <c r="E190" s="79"/>
      <c r="F190" s="79"/>
      <c r="G190" s="79"/>
      <c r="H190" s="79"/>
      <c r="I190" s="77"/>
      <c r="L190" s="30"/>
    </row>
    <row r="191" spans="1:12">
      <c r="A191" s="78"/>
      <c r="B191" s="61"/>
      <c r="C191" s="61"/>
      <c r="D191" s="61"/>
      <c r="E191" s="79"/>
      <c r="F191" s="79"/>
      <c r="G191" s="79"/>
      <c r="H191" s="79"/>
      <c r="I191" s="77"/>
      <c r="L191" s="30"/>
    </row>
    <row r="192" spans="1:12">
      <c r="A192" s="78"/>
      <c r="B192" s="61"/>
      <c r="C192" s="61"/>
      <c r="D192" s="61"/>
      <c r="E192" s="79"/>
      <c r="F192" s="79"/>
      <c r="G192" s="79"/>
      <c r="H192" s="79"/>
      <c r="I192" s="77"/>
      <c r="L192" s="30"/>
    </row>
    <row r="193" spans="1:12">
      <c r="A193" s="78"/>
      <c r="B193" s="61"/>
      <c r="C193" s="61"/>
      <c r="D193" s="61"/>
      <c r="E193" s="79"/>
      <c r="F193" s="79"/>
      <c r="G193" s="79"/>
      <c r="H193" s="79"/>
      <c r="I193" s="77"/>
      <c r="L193" s="30"/>
    </row>
    <row r="194" spans="1:12">
      <c r="A194" s="78"/>
      <c r="B194" s="61"/>
      <c r="C194" s="61"/>
      <c r="D194" s="61"/>
      <c r="E194" s="79"/>
      <c r="F194" s="79"/>
      <c r="G194" s="79"/>
      <c r="H194" s="79"/>
      <c r="I194" s="77"/>
      <c r="L194" s="30"/>
    </row>
    <row r="195" spans="1:12">
      <c r="A195" s="78"/>
      <c r="B195" s="61"/>
      <c r="C195" s="61"/>
      <c r="D195" s="61"/>
      <c r="E195" s="79"/>
      <c r="F195" s="79"/>
      <c r="G195" s="79"/>
      <c r="H195" s="79"/>
      <c r="I195" s="77"/>
      <c r="L195" s="30"/>
    </row>
    <row r="196" spans="1:12">
      <c r="A196" s="78"/>
      <c r="B196" s="61"/>
      <c r="C196" s="61"/>
      <c r="D196" s="61"/>
      <c r="E196" s="79"/>
      <c r="F196" s="79"/>
      <c r="G196" s="79"/>
      <c r="H196" s="79"/>
      <c r="I196" s="77"/>
      <c r="L196" s="30"/>
    </row>
    <row r="197" spans="1:12">
      <c r="A197" s="78"/>
      <c r="B197" s="61"/>
      <c r="C197" s="61"/>
      <c r="D197" s="61"/>
      <c r="E197" s="79"/>
      <c r="F197" s="79"/>
      <c r="G197" s="79"/>
      <c r="H197" s="79"/>
      <c r="I197" s="77"/>
      <c r="L197" s="30"/>
    </row>
    <row r="198" spans="1:12">
      <c r="A198" s="78"/>
      <c r="B198" s="61"/>
      <c r="C198" s="61"/>
      <c r="D198" s="61"/>
      <c r="E198" s="79"/>
      <c r="F198" s="79"/>
      <c r="G198" s="79"/>
      <c r="H198" s="79"/>
      <c r="I198" s="77"/>
      <c r="L198" s="30"/>
    </row>
    <row r="199" spans="1:12">
      <c r="A199" s="78"/>
      <c r="B199" s="61"/>
      <c r="C199" s="61"/>
      <c r="D199" s="61"/>
      <c r="E199" s="79"/>
      <c r="F199" s="79"/>
      <c r="G199" s="79"/>
      <c r="H199" s="79"/>
      <c r="I199" s="77"/>
      <c r="L199" s="30"/>
    </row>
    <row r="200" spans="1:12">
      <c r="A200" s="78"/>
      <c r="B200" s="61"/>
      <c r="C200" s="61"/>
      <c r="D200" s="61"/>
      <c r="E200" s="79"/>
      <c r="F200" s="79"/>
      <c r="G200" s="79"/>
      <c r="H200" s="79"/>
      <c r="I200" s="77"/>
      <c r="L200" s="30"/>
    </row>
    <row r="201" spans="1:12">
      <c r="A201" s="78"/>
      <c r="B201" s="61"/>
      <c r="C201" s="61"/>
      <c r="D201" s="61"/>
      <c r="E201" s="79"/>
      <c r="F201" s="79"/>
      <c r="G201" s="79"/>
      <c r="H201" s="79"/>
      <c r="I201" s="77"/>
      <c r="L201" s="30"/>
    </row>
    <row r="202" spans="1:12">
      <c r="A202" s="78"/>
      <c r="B202" s="61"/>
      <c r="C202" s="61"/>
      <c r="D202" s="61"/>
      <c r="E202" s="79"/>
      <c r="F202" s="79"/>
      <c r="G202" s="79"/>
      <c r="H202" s="79"/>
      <c r="I202" s="77"/>
      <c r="L202" s="30"/>
    </row>
    <row r="203" spans="1:12">
      <c r="A203" s="78"/>
      <c r="B203" s="61"/>
      <c r="C203" s="61"/>
      <c r="D203" s="61"/>
      <c r="E203" s="79"/>
      <c r="F203" s="79"/>
      <c r="G203" s="79"/>
      <c r="H203" s="79"/>
      <c r="I203" s="77"/>
      <c r="L203" s="30"/>
    </row>
    <row r="204" spans="1:12">
      <c r="A204" s="78"/>
      <c r="B204" s="61"/>
      <c r="C204" s="61"/>
      <c r="D204" s="61"/>
      <c r="E204" s="79"/>
      <c r="F204" s="79"/>
      <c r="G204" s="79"/>
      <c r="H204" s="79"/>
      <c r="I204" s="77"/>
      <c r="L204" s="30"/>
    </row>
    <row r="205" spans="1:12">
      <c r="A205" s="78"/>
      <c r="B205" s="61"/>
      <c r="C205" s="61"/>
      <c r="D205" s="61"/>
      <c r="E205" s="79"/>
      <c r="F205" s="79"/>
      <c r="G205" s="79"/>
      <c r="H205" s="79"/>
      <c r="I205" s="77"/>
      <c r="L205" s="30"/>
    </row>
    <row r="206" spans="1:12">
      <c r="A206" s="78"/>
      <c r="B206" s="61"/>
      <c r="C206" s="61"/>
      <c r="D206" s="61"/>
      <c r="E206" s="79"/>
      <c r="F206" s="79"/>
      <c r="G206" s="79"/>
      <c r="H206" s="79"/>
      <c r="I206" s="77"/>
      <c r="L206" s="30"/>
    </row>
    <row r="207" spans="1:12">
      <c r="A207" s="78"/>
      <c r="B207" s="61"/>
      <c r="C207" s="61"/>
      <c r="D207" s="61"/>
      <c r="E207" s="79"/>
      <c r="F207" s="79"/>
      <c r="G207" s="79"/>
      <c r="H207" s="79"/>
      <c r="I207" s="77"/>
      <c r="L207" s="30"/>
    </row>
    <row r="208" spans="1:12">
      <c r="A208" s="78"/>
      <c r="B208" s="61"/>
      <c r="C208" s="61"/>
      <c r="D208" s="61"/>
      <c r="E208" s="79"/>
      <c r="F208" s="79"/>
      <c r="G208" s="79"/>
      <c r="H208" s="79"/>
      <c r="I208" s="77"/>
      <c r="L208" s="30"/>
    </row>
    <row r="209" spans="1:12">
      <c r="A209" s="78"/>
      <c r="B209" s="61"/>
      <c r="C209" s="61"/>
      <c r="D209" s="61"/>
      <c r="E209" s="79"/>
      <c r="F209" s="79"/>
      <c r="G209" s="79"/>
      <c r="H209" s="79"/>
      <c r="I209" s="77"/>
      <c r="L209" s="30"/>
    </row>
    <row r="210" spans="1:12">
      <c r="A210" s="78"/>
      <c r="B210" s="61"/>
      <c r="C210" s="61"/>
      <c r="D210" s="61"/>
      <c r="E210" s="79"/>
      <c r="F210" s="79"/>
      <c r="G210" s="79"/>
      <c r="H210" s="79"/>
      <c r="I210" s="77"/>
      <c r="L210" s="30"/>
    </row>
    <row r="211" spans="1:12">
      <c r="A211" s="78"/>
      <c r="B211" s="61"/>
      <c r="C211" s="61"/>
      <c r="D211" s="61"/>
      <c r="E211" s="79"/>
      <c r="F211" s="79"/>
      <c r="G211" s="79"/>
      <c r="H211" s="79"/>
      <c r="I211" s="77"/>
      <c r="L211" s="30"/>
    </row>
    <row r="212" spans="1:12">
      <c r="A212" s="78"/>
      <c r="B212" s="61"/>
      <c r="C212" s="61"/>
      <c r="D212" s="61"/>
      <c r="E212" s="79"/>
      <c r="F212" s="79"/>
      <c r="G212" s="79"/>
      <c r="H212" s="79"/>
      <c r="I212" s="77"/>
      <c r="L212" s="30"/>
    </row>
    <row r="213" spans="1:12">
      <c r="A213" s="78"/>
      <c r="B213" s="61"/>
      <c r="C213" s="61"/>
      <c r="D213" s="61"/>
      <c r="E213" s="79"/>
      <c r="F213" s="79"/>
      <c r="G213" s="79"/>
      <c r="H213" s="79"/>
      <c r="I213" s="77"/>
      <c r="L213" s="30"/>
    </row>
    <row r="214" spans="1:12">
      <c r="A214" s="78"/>
      <c r="B214" s="61"/>
      <c r="C214" s="61"/>
      <c r="D214" s="61"/>
      <c r="E214" s="79"/>
      <c r="F214" s="79"/>
      <c r="G214" s="79"/>
      <c r="H214" s="79"/>
      <c r="I214" s="77"/>
      <c r="L214" s="30"/>
    </row>
    <row r="215" spans="1:12">
      <c r="A215" s="78"/>
      <c r="B215" s="61"/>
      <c r="C215" s="61"/>
      <c r="D215" s="61"/>
      <c r="E215" s="79"/>
      <c r="F215" s="79"/>
      <c r="G215" s="79"/>
      <c r="H215" s="79"/>
      <c r="I215" s="77"/>
      <c r="L215" s="30"/>
    </row>
    <row r="216" spans="1:12">
      <c r="A216" s="78"/>
      <c r="B216" s="61"/>
      <c r="C216" s="61"/>
      <c r="D216" s="61"/>
      <c r="E216" s="79"/>
      <c r="F216" s="79"/>
      <c r="G216" s="79"/>
      <c r="H216" s="79"/>
      <c r="I216" s="77"/>
      <c r="L216" s="30"/>
    </row>
    <row r="217" spans="1:12">
      <c r="A217" s="78"/>
      <c r="B217" s="61"/>
      <c r="C217" s="61"/>
      <c r="D217" s="61"/>
      <c r="E217" s="79"/>
      <c r="F217" s="79"/>
      <c r="G217" s="79"/>
      <c r="H217" s="79"/>
      <c r="I217" s="77"/>
      <c r="L217" s="30"/>
    </row>
    <row r="218" spans="1:12">
      <c r="A218" s="78"/>
      <c r="B218" s="61"/>
      <c r="C218" s="61"/>
      <c r="D218" s="61"/>
      <c r="E218" s="79"/>
      <c r="F218" s="79"/>
      <c r="G218" s="79"/>
      <c r="H218" s="79"/>
      <c r="I218" s="77"/>
      <c r="L218" s="30"/>
    </row>
    <row r="219" spans="1:12">
      <c r="A219" s="78"/>
      <c r="B219" s="61"/>
      <c r="C219" s="61"/>
      <c r="D219" s="61"/>
      <c r="E219" s="79"/>
      <c r="F219" s="79"/>
      <c r="G219" s="79"/>
      <c r="H219" s="79"/>
      <c r="I219" s="77"/>
      <c r="L219" s="30"/>
    </row>
    <row r="220" spans="1:12">
      <c r="A220" s="78"/>
      <c r="B220" s="61"/>
      <c r="C220" s="61"/>
      <c r="D220" s="61"/>
      <c r="E220" s="79"/>
      <c r="F220" s="79"/>
      <c r="G220" s="79"/>
      <c r="H220" s="79"/>
      <c r="I220" s="77"/>
      <c r="L220" s="30"/>
    </row>
    <row r="221" spans="1:12">
      <c r="A221" s="78"/>
      <c r="B221" s="61"/>
      <c r="C221" s="61"/>
      <c r="D221" s="61"/>
      <c r="E221" s="79"/>
      <c r="F221" s="79"/>
      <c r="G221" s="79"/>
      <c r="H221" s="79"/>
      <c r="I221" s="77"/>
      <c r="L221" s="30"/>
    </row>
    <row r="222" spans="1:12">
      <c r="A222" s="78"/>
      <c r="B222" s="61"/>
      <c r="C222" s="61"/>
      <c r="D222" s="61"/>
      <c r="E222" s="79"/>
      <c r="F222" s="79"/>
      <c r="G222" s="79"/>
      <c r="H222" s="79"/>
      <c r="I222" s="77"/>
      <c r="L222" s="30"/>
    </row>
    <row r="223" spans="1:12">
      <c r="A223" s="78"/>
      <c r="B223" s="61"/>
      <c r="C223" s="61"/>
      <c r="D223" s="61"/>
      <c r="E223" s="79"/>
      <c r="F223" s="79"/>
      <c r="G223" s="79"/>
      <c r="H223" s="79"/>
      <c r="I223" s="77"/>
      <c r="L223" s="30"/>
    </row>
    <row r="224" spans="1:12">
      <c r="A224" s="78"/>
      <c r="B224" s="61"/>
      <c r="C224" s="61"/>
      <c r="D224" s="61"/>
      <c r="E224" s="79"/>
      <c r="F224" s="79"/>
      <c r="G224" s="79"/>
      <c r="H224" s="79"/>
      <c r="I224" s="77"/>
      <c r="L224" s="30"/>
    </row>
    <row r="225" spans="1:12">
      <c r="A225" s="78"/>
      <c r="B225" s="61"/>
      <c r="C225" s="61"/>
      <c r="D225" s="61"/>
      <c r="E225" s="79"/>
      <c r="F225" s="79"/>
      <c r="G225" s="79"/>
      <c r="H225" s="79"/>
      <c r="I225" s="77"/>
      <c r="L225" s="30"/>
    </row>
    <row r="226" spans="1:12">
      <c r="A226" s="78"/>
      <c r="B226" s="61"/>
      <c r="C226" s="61"/>
      <c r="D226" s="61"/>
      <c r="E226" s="79"/>
      <c r="F226" s="79"/>
      <c r="G226" s="79"/>
      <c r="H226" s="79"/>
      <c r="I226" s="77"/>
      <c r="L226" s="30"/>
    </row>
    <row r="227" spans="1:12">
      <c r="A227" s="78"/>
      <c r="B227" s="61"/>
      <c r="C227" s="61"/>
      <c r="D227" s="61"/>
      <c r="E227" s="79"/>
      <c r="F227" s="79"/>
      <c r="G227" s="79"/>
      <c r="H227" s="79"/>
      <c r="I227" s="77"/>
      <c r="L227" s="30"/>
    </row>
    <row r="228" spans="1:12">
      <c r="A228" s="78"/>
      <c r="B228" s="61"/>
      <c r="C228" s="61"/>
      <c r="D228" s="61"/>
      <c r="E228" s="79"/>
      <c r="F228" s="79"/>
      <c r="G228" s="79"/>
      <c r="H228" s="79"/>
      <c r="I228" s="77"/>
      <c r="L228" s="30"/>
    </row>
    <row r="229" spans="1:12">
      <c r="A229" s="78"/>
      <c r="B229" s="61"/>
      <c r="C229" s="61"/>
      <c r="D229" s="61"/>
      <c r="E229" s="79"/>
      <c r="F229" s="79"/>
      <c r="G229" s="79"/>
      <c r="H229" s="79"/>
      <c r="I229" s="77"/>
      <c r="L229" s="30"/>
    </row>
    <row r="230" spans="1:12">
      <c r="A230" s="78"/>
      <c r="B230" s="61"/>
      <c r="C230" s="61"/>
      <c r="D230" s="61"/>
      <c r="E230" s="79"/>
      <c r="F230" s="79"/>
      <c r="G230" s="79"/>
      <c r="H230" s="79"/>
      <c r="I230" s="77"/>
      <c r="L230" s="30"/>
    </row>
    <row r="231" spans="1:12">
      <c r="A231" s="78"/>
      <c r="B231" s="61"/>
      <c r="C231" s="61"/>
      <c r="D231" s="61"/>
      <c r="E231" s="79"/>
      <c r="F231" s="79"/>
      <c r="G231" s="79"/>
      <c r="H231" s="79"/>
      <c r="I231" s="77"/>
      <c r="L231" s="30"/>
    </row>
    <row r="232" spans="1:12">
      <c r="A232" s="78"/>
      <c r="B232" s="61"/>
      <c r="C232" s="61"/>
      <c r="D232" s="61"/>
      <c r="E232" s="79"/>
      <c r="F232" s="79"/>
      <c r="G232" s="79"/>
      <c r="H232" s="79"/>
      <c r="I232" s="77"/>
      <c r="L232" s="30"/>
    </row>
    <row r="233" spans="1:12">
      <c r="A233" s="78"/>
      <c r="B233" s="61"/>
      <c r="C233" s="61"/>
      <c r="D233" s="61"/>
      <c r="E233" s="79"/>
      <c r="F233" s="79"/>
      <c r="G233" s="79"/>
      <c r="H233" s="79"/>
      <c r="I233" s="77"/>
      <c r="L233" s="30"/>
    </row>
    <row r="234" spans="1:12">
      <c r="A234" s="78"/>
      <c r="B234" s="61"/>
      <c r="C234" s="61"/>
      <c r="D234" s="61"/>
      <c r="E234" s="79"/>
      <c r="F234" s="79"/>
      <c r="G234" s="79"/>
      <c r="H234" s="79"/>
      <c r="I234" s="77"/>
      <c r="L234" s="30"/>
    </row>
    <row r="235" spans="1:12">
      <c r="A235" s="78"/>
      <c r="B235" s="61"/>
      <c r="C235" s="61"/>
      <c r="D235" s="61"/>
      <c r="E235" s="79"/>
      <c r="F235" s="79"/>
      <c r="G235" s="79"/>
      <c r="H235" s="79"/>
      <c r="I235" s="77"/>
      <c r="L235" s="30"/>
    </row>
    <row r="236" spans="1:12">
      <c r="A236" s="78"/>
      <c r="B236" s="61"/>
      <c r="C236" s="61"/>
      <c r="D236" s="61"/>
      <c r="E236" s="79"/>
      <c r="F236" s="79"/>
      <c r="G236" s="79"/>
      <c r="H236" s="79"/>
      <c r="I236" s="77"/>
      <c r="L236" s="30"/>
    </row>
    <row r="237" spans="1:12">
      <c r="A237" s="78"/>
      <c r="B237" s="61"/>
      <c r="C237" s="61"/>
      <c r="D237" s="61"/>
      <c r="E237" s="79"/>
      <c r="F237" s="79"/>
      <c r="G237" s="79"/>
      <c r="H237" s="79"/>
      <c r="I237" s="77"/>
      <c r="L237" s="30"/>
    </row>
    <row r="238" spans="1:12">
      <c r="A238" s="78"/>
      <c r="B238" s="61"/>
      <c r="C238" s="61"/>
      <c r="D238" s="61"/>
      <c r="E238" s="79"/>
      <c r="F238" s="79"/>
      <c r="G238" s="79"/>
      <c r="H238" s="79"/>
      <c r="I238" s="77"/>
      <c r="L238" s="30"/>
    </row>
    <row r="239" spans="1:12">
      <c r="A239" s="78"/>
      <c r="B239" s="61"/>
      <c r="C239" s="61"/>
      <c r="D239" s="61"/>
      <c r="E239" s="79"/>
      <c r="F239" s="79"/>
      <c r="G239" s="79"/>
      <c r="H239" s="79"/>
      <c r="I239" s="77"/>
      <c r="L239" s="30"/>
    </row>
    <row r="240" spans="1:12">
      <c r="A240" s="78"/>
      <c r="B240" s="61"/>
      <c r="C240" s="61"/>
      <c r="D240" s="61"/>
      <c r="E240" s="79"/>
      <c r="F240" s="79"/>
      <c r="G240" s="79"/>
      <c r="H240" s="79"/>
      <c r="I240" s="77"/>
      <c r="L240" s="30"/>
    </row>
    <row r="241" spans="1:12">
      <c r="A241" s="78"/>
      <c r="B241" s="61"/>
      <c r="C241" s="61"/>
      <c r="D241" s="61"/>
      <c r="E241" s="79"/>
      <c r="F241" s="79"/>
      <c r="G241" s="79"/>
      <c r="H241" s="79"/>
      <c r="I241" s="77"/>
      <c r="L241" s="30"/>
    </row>
    <row r="242" spans="1:12">
      <c r="A242" s="78"/>
      <c r="B242" s="61"/>
      <c r="C242" s="61"/>
      <c r="D242" s="61"/>
      <c r="E242" s="79"/>
      <c r="F242" s="79"/>
      <c r="G242" s="79"/>
      <c r="H242" s="79"/>
      <c r="I242" s="77"/>
      <c r="L242" s="30"/>
    </row>
    <row r="243" spans="1:12">
      <c r="A243" s="78"/>
      <c r="B243" s="61"/>
      <c r="C243" s="61"/>
      <c r="D243" s="61"/>
      <c r="E243" s="79"/>
      <c r="F243" s="79"/>
      <c r="G243" s="79"/>
      <c r="H243" s="79"/>
      <c r="I243" s="77"/>
      <c r="L243" s="30"/>
    </row>
    <row r="244" spans="1:12">
      <c r="A244" s="78"/>
      <c r="B244" s="61"/>
      <c r="C244" s="61"/>
      <c r="D244" s="61"/>
      <c r="E244" s="79"/>
      <c r="F244" s="79"/>
      <c r="G244" s="79"/>
      <c r="H244" s="79"/>
      <c r="I244" s="77"/>
      <c r="L244" s="30"/>
    </row>
    <row r="245" spans="1:12">
      <c r="A245" s="78"/>
      <c r="B245" s="61"/>
      <c r="C245" s="61"/>
      <c r="D245" s="61"/>
      <c r="E245" s="79"/>
      <c r="F245" s="79"/>
      <c r="G245" s="79"/>
      <c r="H245" s="79"/>
      <c r="I245" s="77"/>
      <c r="L245" s="30"/>
    </row>
    <row r="246" spans="1:12">
      <c r="A246" s="78"/>
      <c r="B246" s="61"/>
      <c r="C246" s="61"/>
      <c r="D246" s="61"/>
      <c r="E246" s="79"/>
      <c r="F246" s="79"/>
      <c r="G246" s="79"/>
      <c r="H246" s="79"/>
      <c r="I246" s="77"/>
      <c r="L246" s="30"/>
    </row>
    <row r="247" spans="1:12">
      <c r="A247" s="78"/>
      <c r="B247" s="61"/>
      <c r="C247" s="61"/>
      <c r="D247" s="61"/>
      <c r="E247" s="79"/>
      <c r="F247" s="79"/>
      <c r="G247" s="79"/>
      <c r="H247" s="79"/>
      <c r="I247" s="77"/>
      <c r="L247" s="30"/>
    </row>
    <row r="248" spans="1:12">
      <c r="A248" s="78"/>
      <c r="B248" s="61"/>
      <c r="C248" s="61"/>
      <c r="D248" s="61"/>
      <c r="E248" s="79"/>
      <c r="F248" s="79"/>
      <c r="G248" s="79"/>
      <c r="H248" s="79"/>
      <c r="I248" s="79"/>
    </row>
    <row r="249" spans="1:12">
      <c r="A249" s="78"/>
      <c r="B249" s="61"/>
      <c r="C249" s="61"/>
      <c r="D249" s="61"/>
      <c r="E249" s="79"/>
      <c r="F249" s="79"/>
      <c r="G249" s="79"/>
      <c r="H249" s="79"/>
      <c r="I249" s="79"/>
    </row>
    <row r="250" spans="1:12">
      <c r="A250" s="78"/>
      <c r="B250" s="61"/>
      <c r="C250" s="61"/>
      <c r="D250" s="61"/>
      <c r="E250" s="79"/>
      <c r="F250" s="79"/>
      <c r="G250" s="79"/>
      <c r="H250" s="79"/>
      <c r="I250" s="79"/>
    </row>
    <row r="251" spans="1:12">
      <c r="A251" s="78"/>
      <c r="B251" s="61"/>
      <c r="C251" s="61"/>
      <c r="D251" s="61"/>
      <c r="E251" s="79"/>
      <c r="F251" s="79"/>
      <c r="G251" s="79"/>
      <c r="H251" s="79"/>
      <c r="I251" s="79"/>
    </row>
    <row r="252" spans="1:12">
      <c r="A252" s="78"/>
      <c r="B252" s="61"/>
      <c r="C252" s="61"/>
      <c r="D252" s="61"/>
      <c r="E252" s="79"/>
      <c r="F252" s="79"/>
      <c r="G252" s="79"/>
      <c r="H252" s="79"/>
      <c r="I252" s="79"/>
    </row>
    <row r="253" spans="1:12">
      <c r="A253" s="78"/>
      <c r="B253" s="61"/>
      <c r="C253" s="61"/>
      <c r="D253" s="61"/>
      <c r="E253" s="79"/>
      <c r="F253" s="79"/>
      <c r="G253" s="79"/>
      <c r="H253" s="79"/>
      <c r="I253" s="79"/>
    </row>
    <row r="254" spans="1:12">
      <c r="A254" s="78"/>
      <c r="B254" s="61"/>
      <c r="C254" s="61"/>
      <c r="D254" s="61"/>
      <c r="E254" s="79"/>
      <c r="F254" s="79"/>
      <c r="G254" s="79"/>
      <c r="H254" s="79"/>
      <c r="I254" s="79"/>
    </row>
    <row r="255" spans="1:12">
      <c r="A255" s="78"/>
      <c r="B255" s="61"/>
      <c r="C255" s="61"/>
      <c r="D255" s="61"/>
      <c r="E255" s="79"/>
      <c r="F255" s="79"/>
      <c r="G255" s="79"/>
      <c r="H255" s="79"/>
      <c r="I255" s="79"/>
    </row>
    <row r="256" spans="1:12">
      <c r="A256" s="78"/>
      <c r="B256" s="61"/>
      <c r="C256" s="61"/>
      <c r="D256" s="61"/>
      <c r="E256" s="79"/>
      <c r="F256" s="79"/>
      <c r="G256" s="79"/>
      <c r="H256" s="79"/>
      <c r="I256" s="79"/>
    </row>
    <row r="257" spans="1:9">
      <c r="A257" s="78"/>
      <c r="B257" s="61"/>
      <c r="C257" s="61"/>
      <c r="D257" s="61"/>
      <c r="E257" s="79"/>
      <c r="F257" s="79"/>
      <c r="G257" s="79"/>
      <c r="H257" s="79"/>
      <c r="I257" s="79"/>
    </row>
    <row r="258" spans="1:9">
      <c r="A258" s="78"/>
      <c r="B258" s="61"/>
      <c r="C258" s="61"/>
      <c r="D258" s="61"/>
      <c r="E258" s="79"/>
      <c r="F258" s="79"/>
      <c r="G258" s="79"/>
      <c r="H258" s="79"/>
      <c r="I258" s="79"/>
    </row>
    <row r="259" spans="1:9">
      <c r="A259" s="78"/>
      <c r="B259" s="61"/>
      <c r="C259" s="61"/>
      <c r="D259" s="61"/>
      <c r="E259" s="79"/>
      <c r="F259" s="79"/>
      <c r="G259" s="79"/>
      <c r="H259" s="79"/>
      <c r="I259" s="79"/>
    </row>
    <row r="260" spans="1:9">
      <c r="A260" s="78"/>
      <c r="B260" s="61"/>
      <c r="C260" s="61"/>
      <c r="D260" s="61"/>
      <c r="E260" s="79"/>
      <c r="F260" s="79"/>
      <c r="G260" s="79"/>
      <c r="H260" s="79"/>
      <c r="I260" s="79"/>
    </row>
    <row r="261" spans="1:9">
      <c r="A261" s="78"/>
      <c r="B261" s="61"/>
      <c r="C261" s="61"/>
      <c r="D261" s="61"/>
      <c r="E261" s="79"/>
      <c r="F261" s="79"/>
      <c r="G261" s="79"/>
      <c r="H261" s="79"/>
      <c r="I261" s="79"/>
    </row>
    <row r="262" spans="1:9">
      <c r="A262" s="78"/>
      <c r="B262" s="61"/>
      <c r="C262" s="61"/>
      <c r="D262" s="61"/>
      <c r="E262" s="79"/>
      <c r="F262" s="79"/>
      <c r="G262" s="79"/>
      <c r="H262" s="79"/>
      <c r="I262" s="79"/>
    </row>
    <row r="263" spans="1:9">
      <c r="A263" s="78"/>
      <c r="B263" s="61"/>
      <c r="C263" s="61"/>
      <c r="D263" s="61"/>
      <c r="E263" s="79"/>
      <c r="F263" s="79"/>
      <c r="G263" s="79"/>
      <c r="H263" s="79"/>
      <c r="I263" s="79"/>
    </row>
    <row r="264" spans="1:9">
      <c r="A264" s="78"/>
      <c r="B264" s="61"/>
      <c r="C264" s="61"/>
      <c r="D264" s="61"/>
      <c r="E264" s="79"/>
      <c r="F264" s="79"/>
      <c r="G264" s="79"/>
      <c r="H264" s="79"/>
      <c r="I264" s="79"/>
    </row>
    <row r="265" spans="1:9">
      <c r="A265" s="78"/>
      <c r="B265" s="61"/>
      <c r="C265" s="61"/>
      <c r="D265" s="61"/>
      <c r="E265" s="79"/>
      <c r="F265" s="79"/>
      <c r="G265" s="79"/>
      <c r="H265" s="79"/>
      <c r="I265" s="79"/>
    </row>
    <row r="266" spans="1:9">
      <c r="A266" s="78"/>
      <c r="B266" s="61"/>
      <c r="C266" s="61"/>
      <c r="D266" s="61"/>
      <c r="E266" s="79"/>
      <c r="F266" s="79"/>
      <c r="G266" s="79"/>
      <c r="H266" s="79"/>
      <c r="I266" s="79"/>
    </row>
    <row r="267" spans="1:9">
      <c r="A267" s="78"/>
      <c r="B267" s="61"/>
      <c r="C267" s="61"/>
      <c r="D267" s="61"/>
      <c r="E267" s="79"/>
      <c r="F267" s="79"/>
      <c r="G267" s="79"/>
      <c r="H267" s="79"/>
      <c r="I267" s="79"/>
    </row>
    <row r="268" spans="1:9">
      <c r="A268" s="78"/>
      <c r="B268" s="61"/>
      <c r="C268" s="61"/>
      <c r="D268" s="61"/>
      <c r="E268" s="79"/>
      <c r="F268" s="79"/>
      <c r="G268" s="79"/>
      <c r="H268" s="79"/>
      <c r="I268" s="79"/>
    </row>
    <row r="269" spans="1:9">
      <c r="A269" s="78"/>
      <c r="B269" s="61"/>
      <c r="C269" s="61"/>
      <c r="D269" s="61"/>
      <c r="E269" s="79"/>
      <c r="F269" s="79"/>
      <c r="G269" s="79"/>
      <c r="H269" s="79"/>
      <c r="I269" s="79"/>
    </row>
    <row r="270" spans="1:9">
      <c r="A270" s="78"/>
      <c r="B270" s="61"/>
      <c r="C270" s="61"/>
      <c r="D270" s="61"/>
      <c r="E270" s="79"/>
      <c r="F270" s="79"/>
      <c r="G270" s="79"/>
      <c r="H270" s="79"/>
      <c r="I270" s="79"/>
    </row>
    <row r="271" spans="1:9">
      <c r="A271" s="78"/>
      <c r="B271" s="61"/>
      <c r="C271" s="61"/>
      <c r="D271" s="61"/>
      <c r="E271" s="79"/>
      <c r="F271" s="79"/>
      <c r="G271" s="79"/>
      <c r="H271" s="79"/>
      <c r="I271" s="79"/>
    </row>
    <row r="272" spans="1:9">
      <c r="A272" s="78"/>
      <c r="B272" s="61"/>
      <c r="C272" s="61"/>
      <c r="D272" s="61"/>
      <c r="E272" s="79"/>
      <c r="F272" s="79"/>
      <c r="G272" s="79"/>
      <c r="H272" s="79"/>
      <c r="I272" s="79"/>
    </row>
    <row r="273" spans="1:9">
      <c r="A273" s="78"/>
      <c r="B273" s="61"/>
      <c r="C273" s="61"/>
      <c r="D273" s="61"/>
      <c r="E273" s="79"/>
      <c r="F273" s="79"/>
      <c r="G273" s="79"/>
      <c r="H273" s="79"/>
      <c r="I273" s="79"/>
    </row>
    <row r="274" spans="1:9">
      <c r="A274" s="78"/>
      <c r="B274" s="61"/>
      <c r="C274" s="61"/>
      <c r="D274" s="61"/>
      <c r="E274" s="79"/>
      <c r="F274" s="79"/>
      <c r="G274" s="79"/>
      <c r="H274" s="79"/>
      <c r="I274" s="79"/>
    </row>
    <row r="275" spans="1:9">
      <c r="A275" s="78"/>
      <c r="B275" s="61"/>
      <c r="C275" s="61"/>
      <c r="D275" s="61"/>
      <c r="E275" s="79"/>
      <c r="F275" s="79"/>
      <c r="G275" s="79"/>
      <c r="H275" s="79"/>
      <c r="I275" s="79"/>
    </row>
    <row r="276" spans="1:9">
      <c r="A276" s="78"/>
      <c r="B276" s="61"/>
      <c r="C276" s="61"/>
      <c r="D276" s="61"/>
      <c r="E276" s="79"/>
      <c r="F276" s="79"/>
      <c r="G276" s="79"/>
      <c r="H276" s="79"/>
      <c r="I276" s="79"/>
    </row>
    <row r="277" spans="1:9">
      <c r="A277" s="78"/>
      <c r="B277" s="61"/>
      <c r="C277" s="61"/>
      <c r="D277" s="61"/>
      <c r="E277" s="79"/>
      <c r="F277" s="79"/>
      <c r="G277" s="79"/>
      <c r="H277" s="79"/>
      <c r="I277" s="79"/>
    </row>
    <row r="278" spans="1:9">
      <c r="A278" s="78"/>
      <c r="B278" s="61"/>
      <c r="C278" s="61"/>
      <c r="D278" s="61"/>
      <c r="E278" s="79"/>
      <c r="F278" s="79"/>
      <c r="G278" s="79"/>
      <c r="H278" s="79"/>
      <c r="I278" s="79"/>
    </row>
    <row r="279" spans="1:9">
      <c r="A279" s="78"/>
      <c r="B279" s="61"/>
      <c r="C279" s="61"/>
      <c r="D279" s="61"/>
      <c r="E279" s="79"/>
      <c r="F279" s="79"/>
      <c r="G279" s="79"/>
      <c r="H279" s="79"/>
      <c r="I279" s="79"/>
    </row>
    <row r="280" spans="1:9">
      <c r="A280" s="78"/>
      <c r="B280" s="61"/>
      <c r="C280" s="61"/>
      <c r="D280" s="61"/>
      <c r="E280" s="79"/>
      <c r="F280" s="79"/>
      <c r="G280" s="79"/>
      <c r="H280" s="79"/>
      <c r="I280" s="79"/>
    </row>
    <row r="281" spans="1:9">
      <c r="A281" s="78"/>
      <c r="B281" s="61"/>
      <c r="C281" s="61"/>
      <c r="D281" s="61"/>
      <c r="E281" s="79"/>
      <c r="F281" s="79"/>
      <c r="G281" s="79"/>
      <c r="H281" s="79"/>
      <c r="I281" s="79"/>
    </row>
    <row r="282" spans="1:9">
      <c r="A282" s="78"/>
      <c r="B282" s="61"/>
      <c r="C282" s="61"/>
      <c r="D282" s="61"/>
      <c r="E282" s="79"/>
      <c r="F282" s="79"/>
      <c r="G282" s="79"/>
      <c r="H282" s="79"/>
      <c r="I282" s="79"/>
    </row>
    <row r="283" spans="1:9">
      <c r="A283" s="78"/>
      <c r="B283" s="61"/>
      <c r="C283" s="61"/>
      <c r="D283" s="61"/>
      <c r="E283" s="79"/>
      <c r="F283" s="79"/>
      <c r="G283" s="79"/>
      <c r="H283" s="79"/>
      <c r="I283" s="79"/>
    </row>
    <row r="284" spans="1:9">
      <c r="A284" s="78"/>
      <c r="B284" s="61"/>
      <c r="C284" s="61"/>
      <c r="D284" s="61"/>
      <c r="E284" s="79"/>
      <c r="F284" s="79"/>
      <c r="G284" s="79"/>
      <c r="H284" s="79"/>
      <c r="I284" s="79"/>
    </row>
    <row r="285" spans="1:9">
      <c r="A285" s="78"/>
      <c r="B285" s="61"/>
      <c r="C285" s="61"/>
      <c r="D285" s="61"/>
      <c r="E285" s="79"/>
      <c r="F285" s="79"/>
      <c r="G285" s="79"/>
      <c r="H285" s="79"/>
      <c r="I285" s="79"/>
    </row>
    <row r="286" spans="1:9">
      <c r="A286" s="78"/>
      <c r="B286" s="61"/>
      <c r="C286" s="61"/>
      <c r="D286" s="61"/>
      <c r="E286" s="79"/>
      <c r="F286" s="79"/>
      <c r="G286" s="79"/>
      <c r="H286" s="79"/>
      <c r="I286" s="79"/>
    </row>
    <row r="287" spans="1:9">
      <c r="A287" s="78"/>
      <c r="B287" s="61"/>
      <c r="C287" s="61"/>
      <c r="D287" s="61"/>
      <c r="E287" s="79"/>
      <c r="F287" s="79"/>
      <c r="G287" s="79"/>
      <c r="H287" s="79"/>
      <c r="I287" s="79"/>
    </row>
    <row r="288" spans="1:9">
      <c r="A288" s="78"/>
      <c r="B288" s="61"/>
      <c r="C288" s="61"/>
      <c r="D288" s="61"/>
      <c r="E288" s="79"/>
      <c r="F288" s="79"/>
      <c r="G288" s="79"/>
      <c r="H288" s="79"/>
      <c r="I288" s="79"/>
    </row>
  </sheetData>
  <mergeCells count="1">
    <mergeCell ref="D5:E5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rgb="FF92D050"/>
  </sheetPr>
  <dimension ref="A1:P125"/>
  <sheetViews>
    <sheetView workbookViewId="0">
      <selection activeCell="I30" sqref="I30"/>
    </sheetView>
  </sheetViews>
  <sheetFormatPr defaultRowHeight="15.75"/>
  <cols>
    <col min="1" max="1" width="26.85546875" style="26" customWidth="1"/>
    <col min="2" max="3" width="9.42578125" style="26" customWidth="1"/>
    <col min="4" max="4" width="10.5703125" style="26" customWidth="1"/>
    <col min="5" max="5" width="9.28515625" style="26" customWidth="1"/>
    <col min="6" max="8" width="9.42578125" style="26" customWidth="1"/>
    <col min="9" max="11" width="8.7109375" style="26" customWidth="1"/>
    <col min="12" max="12" width="14" style="30" customWidth="1"/>
    <col min="13" max="13" width="15.5703125" style="76" customWidth="1"/>
    <col min="14" max="14" width="16.140625" style="26" customWidth="1"/>
    <col min="15" max="16384" width="9.140625" style="26"/>
  </cols>
  <sheetData>
    <row r="1" spans="1:16">
      <c r="A1" s="372" t="s">
        <v>79</v>
      </c>
      <c r="B1" s="373"/>
    </row>
    <row r="2" spans="1:16" ht="14.25" customHeight="1"/>
    <row r="3" spans="1:16">
      <c r="A3" s="262" t="s">
        <v>185</v>
      </c>
    </row>
    <row r="4" spans="1:16" ht="10.5" customHeight="1"/>
    <row r="5" spans="1:16" ht="15.75" customHeight="1">
      <c r="A5" s="126"/>
      <c r="B5" s="126"/>
      <c r="C5" s="126"/>
      <c r="D5" s="406" t="s">
        <v>95</v>
      </c>
      <c r="E5" s="406"/>
      <c r="F5" s="263"/>
      <c r="G5" s="263"/>
      <c r="H5" s="263"/>
      <c r="I5" s="264"/>
      <c r="J5" s="264"/>
      <c r="K5" s="264"/>
      <c r="L5" s="265"/>
      <c r="M5" s="127"/>
      <c r="N5" s="124"/>
    </row>
    <row r="6" spans="1:16">
      <c r="A6" s="266" t="s">
        <v>81</v>
      </c>
      <c r="B6" s="267" t="s">
        <v>41</v>
      </c>
      <c r="C6" s="267" t="s">
        <v>42</v>
      </c>
      <c r="D6" s="267" t="s">
        <v>43</v>
      </c>
      <c r="E6" s="267" t="s">
        <v>44</v>
      </c>
      <c r="F6" s="267" t="s">
        <v>47</v>
      </c>
      <c r="G6" s="267" t="s">
        <v>53</v>
      </c>
      <c r="H6" s="267" t="s">
        <v>122</v>
      </c>
      <c r="I6" s="267" t="s">
        <v>128</v>
      </c>
      <c r="J6" s="33" t="s">
        <v>145</v>
      </c>
      <c r="K6" s="33" t="s">
        <v>176</v>
      </c>
      <c r="L6" s="35" t="s">
        <v>179</v>
      </c>
      <c r="M6" s="36" t="s">
        <v>183</v>
      </c>
      <c r="N6" s="36" t="s">
        <v>184</v>
      </c>
    </row>
    <row r="7" spans="1:16">
      <c r="A7" s="266" t="s">
        <v>82</v>
      </c>
      <c r="B7" s="268">
        <v>520.83801506306907</v>
      </c>
      <c r="C7" s="268">
        <v>478.37934204721682</v>
      </c>
      <c r="D7" s="268">
        <v>476.95540502548869</v>
      </c>
      <c r="E7" s="268">
        <v>457.04837802482592</v>
      </c>
      <c r="F7" s="268">
        <v>432.60643925005297</v>
      </c>
      <c r="G7" s="268">
        <v>470.70332072607403</v>
      </c>
      <c r="H7" s="268">
        <v>481.14524464652476</v>
      </c>
      <c r="I7" s="268">
        <v>478.75441095884696</v>
      </c>
      <c r="J7" s="269">
        <v>456.92874776701171</v>
      </c>
      <c r="K7" s="269">
        <v>483.86264339228075</v>
      </c>
      <c r="L7" s="39">
        <f>K7/K$7*100</f>
        <v>100</v>
      </c>
      <c r="M7" s="40">
        <f>K7/J7-1</f>
        <v>5.894550464792081E-2</v>
      </c>
      <c r="N7" s="40">
        <f>K7/G7-1</f>
        <v>2.7956723665998551E-2</v>
      </c>
      <c r="P7" s="76"/>
    </row>
    <row r="8" spans="1:16" s="48" customFormat="1">
      <c r="A8" s="270"/>
      <c r="B8" s="271"/>
      <c r="C8" s="271"/>
      <c r="D8" s="271"/>
      <c r="E8" s="271"/>
      <c r="F8" s="271"/>
      <c r="G8" s="272"/>
      <c r="H8" s="271"/>
      <c r="I8" s="271"/>
      <c r="J8" s="59"/>
      <c r="K8" s="59"/>
      <c r="L8" s="45"/>
      <c r="M8" s="273"/>
      <c r="N8" s="47"/>
      <c r="P8" s="128"/>
    </row>
    <row r="9" spans="1:16" s="48" customFormat="1">
      <c r="A9" s="128" t="s">
        <v>61</v>
      </c>
      <c r="B9" s="127">
        <v>106.07431608669415</v>
      </c>
      <c r="C9" s="127">
        <v>89.03233976177863</v>
      </c>
      <c r="D9" s="127">
        <v>76.823721619597308</v>
      </c>
      <c r="E9" s="127">
        <v>92.084528095718397</v>
      </c>
      <c r="F9" s="127">
        <v>88.434188522888306</v>
      </c>
      <c r="G9" s="127">
        <v>85.52764000732563</v>
      </c>
      <c r="H9" s="127">
        <v>97.880946797028301</v>
      </c>
      <c r="I9" s="127">
        <v>90.451071298587209</v>
      </c>
      <c r="J9" s="127">
        <v>101.18513825181671</v>
      </c>
      <c r="K9" s="330">
        <v>97.679933162929231</v>
      </c>
      <c r="L9" s="45">
        <f>K9/K$7*100</f>
        <v>20.187533486386016</v>
      </c>
      <c r="M9" s="51">
        <f>K9/J9-1</f>
        <v>-3.4641501207066328E-2</v>
      </c>
      <c r="N9" s="51">
        <f>K9/G9-1</f>
        <v>0.14208615079946929</v>
      </c>
      <c r="P9" s="128"/>
    </row>
    <row r="10" spans="1:16" s="48" customFormat="1">
      <c r="A10" s="128" t="s">
        <v>63</v>
      </c>
      <c r="B10" s="127">
        <v>57.774083676999936</v>
      </c>
      <c r="C10" s="127">
        <v>60.865883024339809</v>
      </c>
      <c r="D10" s="127">
        <v>83.933157649127054</v>
      </c>
      <c r="E10" s="127">
        <v>68.659635983983009</v>
      </c>
      <c r="F10" s="127">
        <v>56.168690427180778</v>
      </c>
      <c r="G10" s="127">
        <v>56.625701284717181</v>
      </c>
      <c r="H10" s="127">
        <v>63.347054110498469</v>
      </c>
      <c r="I10" s="127">
        <v>57.403810210117996</v>
      </c>
      <c r="J10" s="127">
        <v>47.307150511080863</v>
      </c>
      <c r="K10" s="330">
        <v>49.081586349259247</v>
      </c>
      <c r="L10" s="45">
        <f>K10/K$7*100</f>
        <v>10.143702354278972</v>
      </c>
      <c r="M10" s="51">
        <f>K10/J10-1</f>
        <v>3.7508829405456412E-2</v>
      </c>
      <c r="N10" s="51">
        <f>K10/G10-1</f>
        <v>-0.13322775284540322</v>
      </c>
      <c r="P10" s="128"/>
    </row>
    <row r="11" spans="1:16" s="48" customFormat="1">
      <c r="A11" s="128" t="s">
        <v>73</v>
      </c>
      <c r="B11" s="127">
        <v>55.458147837860466</v>
      </c>
      <c r="C11" s="127">
        <v>43.012678395281092</v>
      </c>
      <c r="D11" s="127">
        <v>38.155966868215678</v>
      </c>
      <c r="E11" s="127">
        <v>38.886850120293943</v>
      </c>
      <c r="F11" s="127">
        <v>38.831493708555733</v>
      </c>
      <c r="G11" s="127">
        <v>67.835167504168211</v>
      </c>
      <c r="H11" s="127">
        <v>35.805736946594941</v>
      </c>
      <c r="I11" s="127">
        <v>39.681454448726512</v>
      </c>
      <c r="J11" s="127">
        <v>26.829343508594167</v>
      </c>
      <c r="K11" s="388">
        <v>44.530654704897799</v>
      </c>
      <c r="L11" s="45">
        <f t="shared" ref="L11:L28" si="0">K11/K$7*100</f>
        <v>9.2031603003490332</v>
      </c>
      <c r="M11" s="51">
        <f t="shared" ref="M11:M28" si="1">K11/J11-1</f>
        <v>0.65977429491084716</v>
      </c>
      <c r="N11" s="51">
        <f t="shared" ref="N11:N28" si="2">K11/G11-1</f>
        <v>-0.34354618196879128</v>
      </c>
      <c r="P11" s="128"/>
    </row>
    <row r="12" spans="1:16" s="48" customFormat="1">
      <c r="A12" s="128" t="s">
        <v>57</v>
      </c>
      <c r="B12" s="127">
        <v>32.234559902805856</v>
      </c>
      <c r="C12" s="127">
        <v>43.114696997652175</v>
      </c>
      <c r="D12" s="127">
        <v>43.08128617874145</v>
      </c>
      <c r="E12" s="127">
        <v>34.858048455443715</v>
      </c>
      <c r="F12" s="127">
        <v>32.387080223927342</v>
      </c>
      <c r="G12" s="127">
        <v>36.720829887439493</v>
      </c>
      <c r="H12" s="127">
        <v>39.834786303815086</v>
      </c>
      <c r="I12" s="127">
        <v>38.917139538854549</v>
      </c>
      <c r="J12" s="127">
        <v>37.124300384324584</v>
      </c>
      <c r="K12" s="330">
        <v>35.463072221120314</v>
      </c>
      <c r="L12" s="45">
        <f t="shared" si="0"/>
        <v>7.3291610140627084</v>
      </c>
      <c r="M12" s="51">
        <f t="shared" si="1"/>
        <v>-4.4747729815959314E-2</v>
      </c>
      <c r="N12" s="51">
        <f t="shared" si="2"/>
        <v>-3.4251885651130132E-2</v>
      </c>
      <c r="P12" s="128"/>
    </row>
    <row r="13" spans="1:16" s="48" customFormat="1">
      <c r="A13" s="128" t="s">
        <v>56</v>
      </c>
      <c r="B13" s="127">
        <v>38.531937630253033</v>
      </c>
      <c r="C13" s="127">
        <v>34.800751990309458</v>
      </c>
      <c r="D13" s="127">
        <v>26.171410874854374</v>
      </c>
      <c r="E13" s="127">
        <v>26.654908428704207</v>
      </c>
      <c r="F13" s="128">
        <v>20.190231806351335</v>
      </c>
      <c r="G13" s="128">
        <v>23.360693463233339</v>
      </c>
      <c r="H13" s="128">
        <v>21.019427953845632</v>
      </c>
      <c r="I13" s="128">
        <v>30.279003991629448</v>
      </c>
      <c r="J13" s="127">
        <v>27.003697819044422</v>
      </c>
      <c r="K13" s="330">
        <v>27.836091078506318</v>
      </c>
      <c r="L13" s="45">
        <f t="shared" si="0"/>
        <v>5.7528911269843235</v>
      </c>
      <c r="M13" s="51">
        <f t="shared" si="1"/>
        <v>3.0825158281650111E-2</v>
      </c>
      <c r="N13" s="51">
        <f t="shared" si="2"/>
        <v>0.19157811484991516</v>
      </c>
      <c r="P13" s="128"/>
    </row>
    <row r="14" spans="1:16" s="48" customFormat="1">
      <c r="A14" s="128" t="s">
        <v>69</v>
      </c>
      <c r="B14" s="127">
        <v>17.131941514525867</v>
      </c>
      <c r="C14" s="127">
        <v>18.80710008826285</v>
      </c>
      <c r="D14" s="127">
        <v>20.979734307296031</v>
      </c>
      <c r="E14" s="127">
        <v>22.538276457879714</v>
      </c>
      <c r="F14" s="128">
        <v>18.842773191898459</v>
      </c>
      <c r="G14" s="128">
        <v>21.545961835168359</v>
      </c>
      <c r="H14" s="128">
        <v>19.951335208264933</v>
      </c>
      <c r="I14" s="128">
        <v>23.269485259200557</v>
      </c>
      <c r="J14" s="127">
        <v>20.126059852529345</v>
      </c>
      <c r="K14" s="330">
        <v>24.779599797096729</v>
      </c>
      <c r="L14" s="45">
        <f t="shared" si="0"/>
        <v>5.1212053948556688</v>
      </c>
      <c r="M14" s="51">
        <f t="shared" si="1"/>
        <v>0.2312196216579645</v>
      </c>
      <c r="N14" s="51">
        <f t="shared" si="2"/>
        <v>0.15008092869867928</v>
      </c>
      <c r="P14" s="128"/>
    </row>
    <row r="15" spans="1:16" s="48" customFormat="1">
      <c r="A15" s="128" t="s">
        <v>70</v>
      </c>
      <c r="B15" s="127">
        <v>9.9601209156234454</v>
      </c>
      <c r="C15" s="127">
        <v>13.335220368211761</v>
      </c>
      <c r="D15" s="127">
        <v>21.952017882062098</v>
      </c>
      <c r="E15" s="127">
        <v>9.7235374417002394</v>
      </c>
      <c r="F15" s="127">
        <v>10.564550267216184</v>
      </c>
      <c r="G15" s="127">
        <v>9.1547352858721283</v>
      </c>
      <c r="H15" s="127">
        <v>17.223726602572146</v>
      </c>
      <c r="I15" s="127">
        <v>19.168136928288426</v>
      </c>
      <c r="J15" s="127">
        <v>22.899746828307929</v>
      </c>
      <c r="K15" s="330">
        <v>19.289920624754917</v>
      </c>
      <c r="L15" s="45">
        <f t="shared" si="0"/>
        <v>3.9866521807752053</v>
      </c>
      <c r="M15" s="51">
        <f t="shared" si="1"/>
        <v>-0.15763607478361563</v>
      </c>
      <c r="N15" s="51">
        <f t="shared" si="2"/>
        <v>1.1070975863740946</v>
      </c>
      <c r="P15" s="128"/>
    </row>
    <row r="16" spans="1:16" s="48" customFormat="1">
      <c r="A16" s="128" t="s">
        <v>64</v>
      </c>
      <c r="B16" s="127">
        <v>9.480188938774182</v>
      </c>
      <c r="C16" s="127">
        <v>13.112254152583526</v>
      </c>
      <c r="D16" s="127">
        <v>9.5901107853755168</v>
      </c>
      <c r="E16" s="127">
        <v>8.9298578127055102</v>
      </c>
      <c r="F16" s="127">
        <v>8.3958090256344882</v>
      </c>
      <c r="G16" s="127">
        <v>10.377260342504774</v>
      </c>
      <c r="H16" s="127">
        <v>24.801397899086385</v>
      </c>
      <c r="I16" s="127">
        <v>11.290709442012089</v>
      </c>
      <c r="J16" s="127">
        <v>12.026853891852864</v>
      </c>
      <c r="K16" s="330">
        <v>18.378566087850277</v>
      </c>
      <c r="L16" s="45">
        <f t="shared" si="0"/>
        <v>3.7983023361756545</v>
      </c>
      <c r="M16" s="51">
        <f t="shared" si="1"/>
        <v>0.52812749311772533</v>
      </c>
      <c r="N16" s="51">
        <f t="shared" si="2"/>
        <v>0.77104220972201376</v>
      </c>
      <c r="P16" s="128"/>
    </row>
    <row r="17" spans="1:16" s="48" customFormat="1">
      <c r="A17" s="128" t="s">
        <v>62</v>
      </c>
      <c r="B17" s="127">
        <v>3.3007985962066337</v>
      </c>
      <c r="C17" s="127">
        <v>9.3012644172788246</v>
      </c>
      <c r="D17" s="127">
        <v>2.5113344131119475</v>
      </c>
      <c r="E17" s="127">
        <v>5.5848486884542794</v>
      </c>
      <c r="F17" s="127">
        <v>5.5729373467173851</v>
      </c>
      <c r="G17" s="127">
        <v>9.1558857617898681</v>
      </c>
      <c r="H17" s="127">
        <v>5.3676909887866069</v>
      </c>
      <c r="I17" s="127">
        <v>13.529855983199427</v>
      </c>
      <c r="J17" s="127">
        <v>14.670685914503856</v>
      </c>
      <c r="K17" s="330">
        <v>14.687160861074366</v>
      </c>
      <c r="L17" s="45">
        <f t="shared" si="0"/>
        <v>3.0353987979119688</v>
      </c>
      <c r="M17" s="51">
        <f t="shared" si="1"/>
        <v>1.1229840694921833E-3</v>
      </c>
      <c r="N17" s="51">
        <f t="shared" si="2"/>
        <v>0.60412233651582814</v>
      </c>
      <c r="P17" s="128"/>
    </row>
    <row r="18" spans="1:16" s="48" customFormat="1">
      <c r="A18" s="128" t="s">
        <v>78</v>
      </c>
      <c r="B18" s="127">
        <v>8.632417238637526</v>
      </c>
      <c r="C18" s="127">
        <v>8.5675963285742558</v>
      </c>
      <c r="D18" s="127">
        <v>7.8730094363363126</v>
      </c>
      <c r="E18" s="127">
        <v>9.1251984605404299</v>
      </c>
      <c r="F18" s="127">
        <v>11.559666557079753</v>
      </c>
      <c r="G18" s="127">
        <v>8.2411236842584294</v>
      </c>
      <c r="H18" s="127">
        <v>8.1174782562308518</v>
      </c>
      <c r="I18" s="127">
        <v>16.563582538454703</v>
      </c>
      <c r="J18" s="127">
        <v>11.795232880450484</v>
      </c>
      <c r="K18" s="330">
        <v>13.588026951707375</v>
      </c>
      <c r="L18" s="45">
        <f t="shared" si="0"/>
        <v>2.8082405486904238</v>
      </c>
      <c r="M18" s="51">
        <f t="shared" si="1"/>
        <v>0.15199310513218278</v>
      </c>
      <c r="N18" s="51">
        <f t="shared" si="2"/>
        <v>0.64880755007502144</v>
      </c>
      <c r="P18" s="128"/>
    </row>
    <row r="19" spans="1:16" s="48" customFormat="1">
      <c r="A19" s="128" t="s">
        <v>65</v>
      </c>
      <c r="B19" s="127">
        <v>15.560916979081215</v>
      </c>
      <c r="C19" s="127">
        <v>12.850791582610382</v>
      </c>
      <c r="D19" s="127">
        <v>12.638250385961738</v>
      </c>
      <c r="E19" s="127">
        <v>14.713988865459331</v>
      </c>
      <c r="F19" s="127">
        <v>11.36963270695435</v>
      </c>
      <c r="G19" s="127">
        <v>14.028169390585306</v>
      </c>
      <c r="H19" s="127">
        <v>9.4455969254550656</v>
      </c>
      <c r="I19" s="127">
        <v>9.4730834840768487</v>
      </c>
      <c r="J19" s="127">
        <v>11.667271771618633</v>
      </c>
      <c r="K19" s="330">
        <v>13.199963751174788</v>
      </c>
      <c r="L19" s="45">
        <f t="shared" si="0"/>
        <v>2.7280394408280895</v>
      </c>
      <c r="M19" s="51">
        <f t="shared" si="1"/>
        <v>0.13136678475978636</v>
      </c>
      <c r="N19" s="51">
        <f t="shared" si="2"/>
        <v>-5.9038753835290114E-2</v>
      </c>
      <c r="P19" s="128"/>
    </row>
    <row r="20" spans="1:16" s="48" customFormat="1">
      <c r="A20" s="128" t="s">
        <v>67</v>
      </c>
      <c r="B20" s="127">
        <v>13.551011688746645</v>
      </c>
      <c r="C20" s="127">
        <v>9.5802741223720336</v>
      </c>
      <c r="D20" s="127">
        <v>12.645395478927485</v>
      </c>
      <c r="E20" s="127">
        <v>11.125820739070409</v>
      </c>
      <c r="F20" s="127">
        <v>9.0671522017182831</v>
      </c>
      <c r="G20" s="127">
        <v>12.124633173149897</v>
      </c>
      <c r="H20" s="128">
        <v>14.003001309503791</v>
      </c>
      <c r="I20" s="127">
        <v>13.665832571343508</v>
      </c>
      <c r="J20" s="127">
        <v>16.423611957272801</v>
      </c>
      <c r="K20" s="330">
        <v>10.735419290176175</v>
      </c>
      <c r="L20" s="45">
        <f t="shared" si="0"/>
        <v>2.2186914895747956</v>
      </c>
      <c r="M20" s="51">
        <f t="shared" si="1"/>
        <v>-0.3463423686516014</v>
      </c>
      <c r="N20" s="51">
        <f t="shared" si="2"/>
        <v>-0.11457780727339018</v>
      </c>
      <c r="P20" s="128"/>
    </row>
    <row r="21" spans="1:16" s="48" customFormat="1">
      <c r="A21" s="128" t="s">
        <v>130</v>
      </c>
      <c r="B21" s="127">
        <v>0</v>
      </c>
      <c r="C21" s="127">
        <v>0.57453417629313752</v>
      </c>
      <c r="D21" s="127">
        <v>3.0846519309651503</v>
      </c>
      <c r="E21" s="127">
        <v>2.4354052972148428</v>
      </c>
      <c r="F21" s="127">
        <v>1.8860370373747555</v>
      </c>
      <c r="G21" s="127">
        <v>1.3389473286511138</v>
      </c>
      <c r="H21" s="127">
        <v>1.3982304210800747</v>
      </c>
      <c r="I21" s="127">
        <v>2.9260976344365615</v>
      </c>
      <c r="J21" s="127">
        <v>8.0285702187100387</v>
      </c>
      <c r="K21" s="330">
        <v>8.8390512901158136</v>
      </c>
      <c r="L21" s="45">
        <f t="shared" si="0"/>
        <v>1.8267686937240475</v>
      </c>
      <c r="M21" s="51">
        <f t="shared" si="1"/>
        <v>0.10094961485383824</v>
      </c>
      <c r="N21" s="51">
        <f t="shared" si="2"/>
        <v>5.6014929048930373</v>
      </c>
      <c r="P21" s="128"/>
    </row>
    <row r="22" spans="1:16" s="48" customFormat="1">
      <c r="A22" s="128" t="s">
        <v>182</v>
      </c>
      <c r="B22" s="128">
        <v>2.0783229126401883</v>
      </c>
      <c r="C22" s="128">
        <v>0.57031401114646774</v>
      </c>
      <c r="D22" s="128">
        <v>8.0535685570007551</v>
      </c>
      <c r="E22" s="128">
        <v>8.0945370101723242</v>
      </c>
      <c r="F22" s="128">
        <v>2.0163379988204646</v>
      </c>
      <c r="G22" s="128">
        <v>3.1780930547249846</v>
      </c>
      <c r="H22" s="128">
        <v>3.1990485353106846</v>
      </c>
      <c r="I22" s="128">
        <v>2.0247900965069814</v>
      </c>
      <c r="J22" s="128">
        <v>1.5370215707432133</v>
      </c>
      <c r="K22" s="330">
        <v>8.6066932590068816</v>
      </c>
      <c r="L22" s="45">
        <f t="shared" si="0"/>
        <v>1.778747207816413</v>
      </c>
      <c r="M22" s="51">
        <f t="shared" si="1"/>
        <v>4.5995917187064528</v>
      </c>
      <c r="N22" s="51">
        <f t="shared" si="2"/>
        <v>1.7081312947117779</v>
      </c>
      <c r="P22" s="128"/>
    </row>
    <row r="23" spans="1:16" s="48" customFormat="1">
      <c r="A23" s="128" t="s">
        <v>127</v>
      </c>
      <c r="B23" s="127">
        <v>6.671333818407156</v>
      </c>
      <c r="C23" s="127">
        <v>11.721737865124082</v>
      </c>
      <c r="D23" s="127">
        <v>12.258691769277819</v>
      </c>
      <c r="E23" s="127">
        <v>15.083019237893248</v>
      </c>
      <c r="F23" s="127">
        <v>10.736352629449149</v>
      </c>
      <c r="G23" s="127">
        <v>1.6944779844037929</v>
      </c>
      <c r="H23" s="127">
        <v>15.494261342044579</v>
      </c>
      <c r="I23" s="127">
        <v>12.502783606097504</v>
      </c>
      <c r="J23" s="127">
        <v>6.9341857563629947</v>
      </c>
      <c r="K23" s="330">
        <v>8.493928621637572</v>
      </c>
      <c r="L23" s="45">
        <f t="shared" si="0"/>
        <v>1.7554421151606263</v>
      </c>
      <c r="M23" s="51">
        <f t="shared" si="1"/>
        <v>0.22493525845385887</v>
      </c>
      <c r="N23" s="51">
        <f t="shared" si="2"/>
        <v>4.0127111121046442</v>
      </c>
      <c r="P23" s="128"/>
    </row>
    <row r="24" spans="1:16" s="48" customFormat="1">
      <c r="A24" s="128" t="s">
        <v>71</v>
      </c>
      <c r="B24" s="127">
        <v>7.9078375992212582</v>
      </c>
      <c r="C24" s="127">
        <v>13.282854889940294</v>
      </c>
      <c r="D24" s="127">
        <v>6.5877572139360616</v>
      </c>
      <c r="E24" s="127">
        <v>6.9713570668631926</v>
      </c>
      <c r="F24" s="127">
        <v>19.016628037164139</v>
      </c>
      <c r="G24" s="127">
        <v>13.754416273835602</v>
      </c>
      <c r="H24" s="127">
        <v>5.5335770360292589</v>
      </c>
      <c r="I24" s="127">
        <v>6.2657660239398938</v>
      </c>
      <c r="J24" s="127">
        <v>5.7153760022657698</v>
      </c>
      <c r="K24" s="330">
        <v>7.6894135582859198</v>
      </c>
      <c r="L24" s="45">
        <f t="shared" si="0"/>
        <v>1.5891728082946674</v>
      </c>
      <c r="M24" s="51">
        <f t="shared" si="1"/>
        <v>0.34539067162642922</v>
      </c>
      <c r="N24" s="51">
        <f t="shared" si="2"/>
        <v>-0.4409494808650557</v>
      </c>
      <c r="P24" s="128"/>
    </row>
    <row r="25" spans="1:16" s="48" customFormat="1">
      <c r="A25" s="128" t="s">
        <v>68</v>
      </c>
      <c r="B25" s="127">
        <v>4.0297896897765693</v>
      </c>
      <c r="C25" s="127">
        <v>11.086961909798937</v>
      </c>
      <c r="D25" s="127">
        <v>4.3332677639517438</v>
      </c>
      <c r="E25" s="127">
        <v>2.3446943179550184</v>
      </c>
      <c r="F25" s="127">
        <v>4.5404361049847708</v>
      </c>
      <c r="G25" s="127">
        <v>5.5633209727005157</v>
      </c>
      <c r="H25" s="127">
        <v>7.6057098870700139</v>
      </c>
      <c r="I25" s="127">
        <v>6.9046424924942151</v>
      </c>
      <c r="J25" s="127">
        <v>7.6858104064575379</v>
      </c>
      <c r="K25" s="330">
        <v>7.563851679369952</v>
      </c>
      <c r="L25" s="45">
        <f t="shared" si="0"/>
        <v>1.5632229068855248</v>
      </c>
      <c r="M25" s="51">
        <f t="shared" si="1"/>
        <v>-1.5868037414131009E-2</v>
      </c>
      <c r="N25" s="51">
        <f t="shared" si="2"/>
        <v>0.35959289720764565</v>
      </c>
      <c r="P25" s="128"/>
    </row>
    <row r="26" spans="1:16" s="48" customFormat="1">
      <c r="A26" s="128" t="s">
        <v>129</v>
      </c>
      <c r="B26" s="127">
        <v>6.0683123995055315</v>
      </c>
      <c r="C26" s="127">
        <v>8.9632876662516345</v>
      </c>
      <c r="D26" s="127">
        <v>3.8484169226746454</v>
      </c>
      <c r="E26" s="127">
        <v>3.6177587518277496</v>
      </c>
      <c r="F26" s="127">
        <v>7.5568988091686888</v>
      </c>
      <c r="G26" s="127">
        <v>7.6305053697899075</v>
      </c>
      <c r="H26" s="127">
        <v>4.3598788534821615</v>
      </c>
      <c r="I26" s="127">
        <v>7.1423874362973079</v>
      </c>
      <c r="J26" s="127">
        <v>5.9250043566906925</v>
      </c>
      <c r="K26" s="330">
        <v>5.306209538637904</v>
      </c>
      <c r="L26" s="45">
        <f t="shared" si="0"/>
        <v>1.0966355041250857</v>
      </c>
      <c r="M26" s="51">
        <f t="shared" si="1"/>
        <v>-0.1044378671813172</v>
      </c>
      <c r="N26" s="51">
        <f t="shared" si="2"/>
        <v>-0.30460575263522804</v>
      </c>
      <c r="P26" s="128"/>
    </row>
    <row r="27" spans="1:16" s="48" customFormat="1">
      <c r="A27" s="128" t="s">
        <v>76</v>
      </c>
      <c r="B27" s="127">
        <v>3.3542067342440416</v>
      </c>
      <c r="C27" s="127">
        <v>6.7737382750111124</v>
      </c>
      <c r="D27" s="127">
        <v>10.935990113937187</v>
      </c>
      <c r="E27" s="127">
        <v>5.9562237453801758</v>
      </c>
      <c r="F27" s="127">
        <v>6.8077914717837515</v>
      </c>
      <c r="G27" s="127">
        <v>7.5408558065714306</v>
      </c>
      <c r="H27" s="127">
        <v>8.0340418145789538</v>
      </c>
      <c r="I27" s="127">
        <v>6.5835820925682356</v>
      </c>
      <c r="J27" s="127">
        <v>6.10783666319836</v>
      </c>
      <c r="K27" s="330">
        <v>5.0226429015114</v>
      </c>
      <c r="L27" s="45">
        <f t="shared" si="0"/>
        <v>1.0380307242358044</v>
      </c>
      <c r="M27" s="51">
        <f t="shared" si="1"/>
        <v>-0.17767236118568697</v>
      </c>
      <c r="N27" s="51">
        <f t="shared" si="2"/>
        <v>-0.33394258816957489</v>
      </c>
      <c r="P27" s="128"/>
    </row>
    <row r="28" spans="1:16" s="48" customFormat="1">
      <c r="A28" s="274" t="s">
        <v>58</v>
      </c>
      <c r="B28" s="275">
        <v>4.731854103558339</v>
      </c>
      <c r="C28" s="275">
        <v>6.8790509262607547</v>
      </c>
      <c r="D28" s="275">
        <v>5.5944567085339205</v>
      </c>
      <c r="E28" s="275">
        <v>4.1914503177722473</v>
      </c>
      <c r="F28" s="275">
        <v>4.6371810284251671</v>
      </c>
      <c r="G28" s="275">
        <v>7.7922448134773745</v>
      </c>
      <c r="H28" s="275">
        <v>4.0723438633286024</v>
      </c>
      <c r="I28" s="275">
        <v>6.4399484827385134</v>
      </c>
      <c r="J28" s="275">
        <v>3.0620188349628004</v>
      </c>
      <c r="K28" s="393">
        <v>4.4986278324716302</v>
      </c>
      <c r="L28" s="55">
        <f t="shared" si="0"/>
        <v>0.9297324135073739</v>
      </c>
      <c r="M28" s="56">
        <f t="shared" si="1"/>
        <v>0.46917052929437086</v>
      </c>
      <c r="N28" s="56">
        <f t="shared" si="2"/>
        <v>-0.42267883772198012</v>
      </c>
      <c r="P28" s="128"/>
    </row>
    <row r="29" spans="1:16">
      <c r="A29" s="276" t="s">
        <v>169</v>
      </c>
      <c r="J29" s="68"/>
      <c r="K29" s="68"/>
      <c r="P29" s="76"/>
    </row>
    <row r="30" spans="1:16">
      <c r="J30" s="68"/>
      <c r="K30" s="68"/>
      <c r="P30" s="76"/>
    </row>
    <row r="31" spans="1:16" s="30" customFormat="1">
      <c r="J31" s="68"/>
      <c r="K31" s="68"/>
      <c r="M31" s="67"/>
      <c r="P31" s="67"/>
    </row>
    <row r="32" spans="1:16" s="30" customFormat="1">
      <c r="F32" s="68"/>
      <c r="G32" s="68"/>
      <c r="H32" s="68"/>
      <c r="I32" s="68"/>
      <c r="L32" s="74"/>
      <c r="M32" s="277"/>
      <c r="N32" s="278"/>
      <c r="P32" s="67"/>
    </row>
    <row r="33" spans="1:16" s="30" customFormat="1">
      <c r="F33" s="68"/>
      <c r="G33" s="68"/>
      <c r="H33" s="68"/>
      <c r="I33" s="68"/>
      <c r="L33" s="74"/>
      <c r="M33" s="277"/>
      <c r="N33" s="278"/>
      <c r="P33" s="67"/>
    </row>
    <row r="34" spans="1:16" s="30" customFormat="1">
      <c r="A34"/>
      <c r="B34" s="79"/>
      <c r="C34" s="79"/>
      <c r="D34" s="79"/>
      <c r="E34" s="79"/>
      <c r="F34" s="79"/>
      <c r="G34" s="79"/>
      <c r="H34" s="79"/>
      <c r="I34" s="79"/>
      <c r="J34" s="79"/>
      <c r="K34" s="392"/>
      <c r="L34" s="74"/>
      <c r="M34" s="277"/>
      <c r="N34" s="278"/>
      <c r="P34" s="67"/>
    </row>
    <row r="35" spans="1:16" s="30" customFormat="1">
      <c r="A35"/>
      <c r="B35" s="127"/>
      <c r="C35" s="79"/>
      <c r="D35" s="127"/>
      <c r="E35" s="127"/>
      <c r="F35" s="127"/>
      <c r="G35" s="127"/>
      <c r="H35" s="79"/>
      <c r="I35" s="127"/>
      <c r="J35" s="79"/>
      <c r="K35" s="392"/>
      <c r="L35" s="74"/>
      <c r="M35" s="277"/>
      <c r="N35" s="278"/>
      <c r="P35" s="67"/>
    </row>
    <row r="36" spans="1:16" s="30" customFormat="1">
      <c r="A36"/>
      <c r="B36" s="127"/>
      <c r="C36" s="127"/>
      <c r="D36" s="79"/>
      <c r="E36" s="127"/>
      <c r="F36" s="79"/>
      <c r="G36" s="127"/>
      <c r="H36" s="79"/>
      <c r="I36" s="127"/>
      <c r="J36" s="79"/>
      <c r="K36" s="392"/>
      <c r="L36" s="74"/>
      <c r="M36" s="277"/>
      <c r="N36" s="278"/>
      <c r="P36" s="67"/>
    </row>
    <row r="37" spans="1:16" s="30" customFormat="1">
      <c r="A37"/>
      <c r="B37" s="79"/>
      <c r="C37" s="79"/>
      <c r="D37" s="127"/>
      <c r="E37" s="127"/>
      <c r="F37" s="128"/>
      <c r="G37" s="128"/>
      <c r="H37" s="123"/>
      <c r="I37" s="128"/>
      <c r="J37" s="79"/>
      <c r="K37" s="392"/>
      <c r="L37" s="74"/>
      <c r="M37" s="277"/>
      <c r="N37" s="278"/>
      <c r="O37" s="279"/>
      <c r="P37" s="67"/>
    </row>
    <row r="38" spans="1:16" s="30" customFormat="1">
      <c r="A38"/>
      <c r="B38" s="79"/>
      <c r="C38" s="79"/>
      <c r="D38" s="79"/>
      <c r="E38" s="79"/>
      <c r="F38" s="79"/>
      <c r="G38" s="79"/>
      <c r="H38" s="79"/>
      <c r="I38" s="79"/>
      <c r="J38" s="79"/>
      <c r="K38" s="392"/>
      <c r="L38" s="74"/>
      <c r="M38" s="277"/>
      <c r="N38" s="278"/>
      <c r="P38" s="67"/>
    </row>
    <row r="39" spans="1:16" s="30" customFormat="1">
      <c r="A39"/>
      <c r="B39" s="79"/>
      <c r="C39" s="79"/>
      <c r="D39" s="127"/>
      <c r="E39" s="79"/>
      <c r="F39" s="79"/>
      <c r="G39" s="79"/>
      <c r="H39" s="79"/>
      <c r="I39" s="127"/>
      <c r="J39" s="79"/>
      <c r="K39" s="392"/>
      <c r="L39" s="74"/>
      <c r="M39" s="277"/>
      <c r="N39" s="278"/>
      <c r="P39" s="67"/>
    </row>
    <row r="40" spans="1:16" s="30" customFormat="1">
      <c r="A40"/>
      <c r="B40" s="127"/>
      <c r="C40" s="127"/>
      <c r="D40" s="127"/>
      <c r="E40" s="79"/>
      <c r="F40" s="128"/>
      <c r="G40" s="128"/>
      <c r="H40" s="123"/>
      <c r="I40" s="128"/>
      <c r="J40" s="79"/>
      <c r="K40" s="392"/>
      <c r="L40" s="74"/>
      <c r="M40" s="277"/>
      <c r="N40" s="278"/>
      <c r="P40" s="67"/>
    </row>
    <row r="41" spans="1:16" s="30" customFormat="1">
      <c r="A41"/>
      <c r="B41" s="127"/>
      <c r="C41" s="127"/>
      <c r="D41" s="127"/>
      <c r="E41" s="127"/>
      <c r="F41" s="127"/>
      <c r="G41" s="79"/>
      <c r="H41" s="123"/>
      <c r="I41" s="127"/>
      <c r="J41" s="79"/>
      <c r="K41" s="392"/>
      <c r="L41" s="74"/>
      <c r="M41" s="277"/>
      <c r="N41" s="278"/>
      <c r="P41" s="67"/>
    </row>
    <row r="42" spans="1:16" s="30" customFormat="1">
      <c r="A42"/>
      <c r="B42" s="127"/>
      <c r="C42" s="79"/>
      <c r="D42" s="127"/>
      <c r="E42" s="127"/>
      <c r="F42" s="127"/>
      <c r="G42" s="127"/>
      <c r="H42" s="79"/>
      <c r="I42" s="127"/>
      <c r="J42" s="79"/>
      <c r="K42" s="392"/>
      <c r="L42" s="74"/>
      <c r="M42" s="277"/>
      <c r="N42" s="278"/>
      <c r="P42" s="67"/>
    </row>
    <row r="43" spans="1:16" s="30" customFormat="1">
      <c r="A43"/>
      <c r="B43" s="79"/>
      <c r="C43" s="79"/>
      <c r="D43" s="79"/>
      <c r="E43" s="79"/>
      <c r="F43" s="79"/>
      <c r="G43" s="79"/>
      <c r="H43" s="79"/>
      <c r="I43" s="79"/>
      <c r="J43" s="79"/>
      <c r="K43" s="392"/>
      <c r="L43" s="74"/>
      <c r="M43" s="277"/>
      <c r="N43" s="278"/>
      <c r="P43" s="67"/>
    </row>
    <row r="44" spans="1:16" s="30" customFormat="1">
      <c r="A44"/>
      <c r="B44" s="79"/>
      <c r="C44" s="79"/>
      <c r="D44" s="127"/>
      <c r="E44" s="127"/>
      <c r="F44" s="127"/>
      <c r="G44" s="127"/>
      <c r="H44" s="79"/>
      <c r="I44" s="127"/>
      <c r="J44" s="79"/>
      <c r="K44" s="392"/>
      <c r="L44" s="74"/>
      <c r="M44" s="277"/>
      <c r="N44" s="278"/>
      <c r="P44" s="67"/>
    </row>
    <row r="45" spans="1:16" s="30" customFormat="1">
      <c r="A45"/>
      <c r="B45" s="79"/>
      <c r="C45" s="79"/>
      <c r="D45" s="79"/>
      <c r="E45" s="79"/>
      <c r="F45" s="79"/>
      <c r="G45" s="79"/>
      <c r="H45" s="79"/>
      <c r="I45" s="79"/>
      <c r="J45" s="79"/>
      <c r="K45" s="392"/>
      <c r="L45" s="74"/>
      <c r="M45" s="277"/>
      <c r="N45" s="278"/>
      <c r="P45" s="67"/>
    </row>
    <row r="46" spans="1:16" s="30" customFormat="1">
      <c r="A46"/>
      <c r="B46" s="127"/>
      <c r="C46" s="127"/>
      <c r="D46" s="79"/>
      <c r="E46" s="79"/>
      <c r="F46" s="79"/>
      <c r="G46" s="127"/>
      <c r="H46" s="79"/>
      <c r="I46" s="127"/>
      <c r="J46" s="79"/>
      <c r="K46" s="392"/>
      <c r="L46" s="74"/>
      <c r="M46" s="277"/>
      <c r="N46" s="278"/>
      <c r="P46" s="67"/>
    </row>
    <row r="47" spans="1:16" s="30" customFormat="1">
      <c r="A47"/>
      <c r="B47" s="79"/>
      <c r="C47" s="79"/>
      <c r="D47" s="79"/>
      <c r="E47" s="79"/>
      <c r="F47" s="79"/>
      <c r="G47" s="79"/>
      <c r="H47" s="79"/>
      <c r="I47" s="79"/>
      <c r="J47" s="79"/>
      <c r="K47" s="392"/>
      <c r="L47" s="74"/>
      <c r="M47" s="277"/>
      <c r="N47" s="278"/>
      <c r="P47" s="67"/>
    </row>
    <row r="48" spans="1:16" s="30" customFormat="1">
      <c r="A48"/>
      <c r="B48" s="127"/>
      <c r="C48" s="127"/>
      <c r="D48" s="127"/>
      <c r="E48" s="127"/>
      <c r="F48" s="127"/>
      <c r="G48" s="127"/>
      <c r="H48" s="79"/>
      <c r="I48" s="79"/>
      <c r="J48" s="79"/>
      <c r="K48" s="392"/>
      <c r="L48" s="74"/>
      <c r="M48" s="277"/>
      <c r="N48" s="278"/>
      <c r="P48" s="67"/>
    </row>
    <row r="49" spans="1:16" s="30" customFormat="1">
      <c r="A49"/>
      <c r="B49" s="79"/>
      <c r="C49" s="79"/>
      <c r="D49" s="79"/>
      <c r="E49" s="79"/>
      <c r="F49" s="79"/>
      <c r="G49" s="79"/>
      <c r="H49" s="79"/>
      <c r="I49" s="127"/>
      <c r="J49" s="79"/>
      <c r="K49" s="392"/>
      <c r="L49" s="74"/>
      <c r="M49" s="277"/>
      <c r="N49" s="278"/>
      <c r="P49" s="67"/>
    </row>
    <row r="50" spans="1:16" s="30" customFormat="1">
      <c r="A50"/>
      <c r="B50" s="79"/>
      <c r="C50" s="79"/>
      <c r="D50" s="127"/>
      <c r="E50" s="79"/>
      <c r="F50" s="79"/>
      <c r="G50" s="127"/>
      <c r="H50" s="79"/>
      <c r="I50" s="127"/>
      <c r="J50" s="79"/>
      <c r="K50" s="392"/>
      <c r="L50" s="74"/>
      <c r="M50" s="277"/>
      <c r="N50" s="278"/>
    </row>
    <row r="51" spans="1:16" s="30" customFormat="1">
      <c r="A51"/>
      <c r="B51" s="79"/>
      <c r="C51" s="79"/>
      <c r="D51" s="79"/>
      <c r="E51" s="79"/>
      <c r="F51" s="79"/>
      <c r="G51" s="79"/>
      <c r="H51" s="79"/>
      <c r="I51" s="79"/>
      <c r="J51" s="79"/>
      <c r="K51" s="392"/>
      <c r="L51" s="74"/>
      <c r="M51" s="277"/>
      <c r="N51" s="278"/>
    </row>
    <row r="52" spans="1:16" s="30" customFormat="1">
      <c r="A52"/>
      <c r="B52" s="79"/>
      <c r="C52" s="79"/>
      <c r="D52" s="79"/>
      <c r="E52" s="79"/>
      <c r="F52" s="79"/>
      <c r="G52" s="79"/>
      <c r="H52" s="79"/>
      <c r="I52" s="79"/>
      <c r="J52" s="79"/>
      <c r="K52" s="392"/>
      <c r="M52" s="67"/>
    </row>
    <row r="53" spans="1:16">
      <c r="A53"/>
      <c r="B53" s="79"/>
      <c r="C53" s="79"/>
      <c r="D53" s="79"/>
      <c r="E53" s="79"/>
      <c r="F53" s="79"/>
      <c r="G53" s="79"/>
      <c r="H53" s="79"/>
      <c r="I53" s="79"/>
      <c r="J53" s="79"/>
      <c r="K53" s="392"/>
      <c r="M53" s="67"/>
      <c r="N53" s="30"/>
      <c r="O53" s="30"/>
    </row>
    <row r="54" spans="1:16">
      <c r="A54" s="30"/>
      <c r="B54" s="30"/>
      <c r="C54" s="30"/>
      <c r="D54" s="30"/>
      <c r="E54" s="30"/>
      <c r="F54" s="30"/>
      <c r="G54" s="30"/>
      <c r="I54" s="76"/>
      <c r="J54" s="76"/>
      <c r="K54" s="76"/>
      <c r="M54" s="67"/>
      <c r="N54" s="30"/>
      <c r="O54" s="30"/>
    </row>
    <row r="55" spans="1:16">
      <c r="A55" s="30"/>
      <c r="B55" s="30"/>
      <c r="C55" s="30"/>
      <c r="D55" s="30"/>
      <c r="E55" s="30"/>
      <c r="F55" s="30"/>
      <c r="G55" s="30"/>
      <c r="I55" s="76"/>
      <c r="J55" s="76"/>
      <c r="K55" s="76"/>
      <c r="M55" s="67"/>
      <c r="N55" s="30"/>
      <c r="O55" s="280"/>
    </row>
    <row r="56" spans="1:16">
      <c r="A56" s="30"/>
      <c r="B56" s="30"/>
      <c r="C56" s="30"/>
      <c r="D56" s="30"/>
      <c r="E56" s="30"/>
      <c r="F56" s="30"/>
      <c r="G56" s="30"/>
      <c r="I56" s="76"/>
      <c r="J56" s="76"/>
      <c r="K56" s="76"/>
      <c r="M56" s="281"/>
      <c r="N56" s="282"/>
      <c r="O56" s="280"/>
    </row>
    <row r="57" spans="1:16">
      <c r="A57" s="30"/>
      <c r="B57" s="30"/>
      <c r="C57" s="30"/>
      <c r="D57" s="30"/>
      <c r="E57" s="30"/>
      <c r="F57" s="30"/>
      <c r="G57" s="30"/>
      <c r="I57" s="76"/>
      <c r="J57" s="76"/>
      <c r="K57" s="76"/>
      <c r="M57" s="281"/>
      <c r="N57" s="282"/>
      <c r="O57" s="280"/>
    </row>
    <row r="58" spans="1:16">
      <c r="A58" s="30"/>
      <c r="B58" s="30"/>
      <c r="C58" s="30"/>
      <c r="D58" s="30"/>
      <c r="E58" s="30"/>
      <c r="F58" s="30"/>
      <c r="G58" s="30"/>
      <c r="I58" s="76"/>
      <c r="J58" s="76"/>
      <c r="K58" s="76"/>
      <c r="M58" s="281"/>
      <c r="N58" s="282"/>
      <c r="O58" s="280"/>
    </row>
    <row r="59" spans="1:16">
      <c r="A59" s="30"/>
      <c r="B59" s="30"/>
      <c r="C59" s="30"/>
      <c r="D59" s="30"/>
      <c r="E59" s="30"/>
      <c r="F59" s="30"/>
      <c r="G59" s="30"/>
      <c r="I59" s="76"/>
      <c r="J59" s="76"/>
      <c r="K59" s="76"/>
      <c r="M59" s="281"/>
      <c r="N59" s="282"/>
      <c r="O59" s="280"/>
    </row>
    <row r="60" spans="1:16">
      <c r="A60" s="30"/>
      <c r="B60" s="30"/>
      <c r="C60" s="30"/>
      <c r="D60" s="30"/>
      <c r="E60" s="30"/>
      <c r="F60" s="30"/>
      <c r="G60" s="30"/>
      <c r="I60" s="76"/>
      <c r="J60" s="76"/>
      <c r="K60" s="76"/>
      <c r="M60" s="281"/>
      <c r="N60" s="282"/>
      <c r="O60" s="280"/>
    </row>
    <row r="61" spans="1:16">
      <c r="A61" s="30"/>
      <c r="B61" s="30"/>
      <c r="C61" s="30"/>
      <c r="D61" s="30"/>
      <c r="E61" s="30"/>
      <c r="F61" s="30"/>
      <c r="G61" s="30"/>
      <c r="I61" s="76"/>
      <c r="J61" s="76"/>
      <c r="K61" s="76"/>
      <c r="M61" s="281"/>
      <c r="N61" s="282"/>
      <c r="O61" s="280"/>
    </row>
    <row r="62" spans="1:16">
      <c r="A62" s="30"/>
      <c r="B62" s="30"/>
      <c r="C62" s="30"/>
      <c r="D62" s="30"/>
      <c r="E62" s="30"/>
      <c r="F62" s="30"/>
      <c r="G62" s="30"/>
      <c r="I62" s="76"/>
      <c r="J62" s="76"/>
      <c r="K62" s="76"/>
      <c r="M62" s="281"/>
      <c r="N62" s="282"/>
      <c r="O62" s="280"/>
    </row>
    <row r="63" spans="1:16">
      <c r="A63" s="30"/>
      <c r="B63" s="30"/>
      <c r="C63" s="30"/>
      <c r="D63" s="30"/>
      <c r="E63" s="30"/>
      <c r="F63" s="30"/>
      <c r="G63" s="30"/>
      <c r="I63" s="76"/>
      <c r="J63" s="76"/>
      <c r="K63" s="76"/>
      <c r="M63" s="281"/>
      <c r="N63" s="282"/>
      <c r="O63" s="280"/>
    </row>
    <row r="64" spans="1:16">
      <c r="A64" s="30"/>
      <c r="B64" s="30"/>
      <c r="C64" s="30"/>
      <c r="D64" s="30"/>
      <c r="E64" s="30"/>
      <c r="F64" s="30"/>
      <c r="G64" s="30"/>
      <c r="I64" s="76"/>
      <c r="J64" s="76"/>
      <c r="K64" s="76"/>
      <c r="M64" s="281"/>
      <c r="N64" s="282"/>
      <c r="O64" s="280"/>
    </row>
    <row r="65" spans="1:15">
      <c r="A65" s="30"/>
      <c r="B65" s="30"/>
      <c r="C65" s="30"/>
      <c r="D65" s="30"/>
      <c r="E65" s="30"/>
      <c r="F65" s="30"/>
      <c r="G65" s="30"/>
      <c r="I65" s="76"/>
      <c r="J65" s="76"/>
      <c r="K65" s="76"/>
      <c r="M65" s="281"/>
      <c r="N65" s="282"/>
      <c r="O65" s="280"/>
    </row>
    <row r="66" spans="1:15">
      <c r="A66" s="30"/>
      <c r="B66" s="30"/>
      <c r="C66" s="30"/>
      <c r="D66" s="30"/>
      <c r="E66" s="30"/>
      <c r="F66" s="30"/>
      <c r="G66" s="30"/>
      <c r="I66" s="76"/>
      <c r="J66" s="76"/>
      <c r="K66" s="76"/>
      <c r="M66" s="281"/>
      <c r="N66" s="282"/>
      <c r="O66" s="280"/>
    </row>
    <row r="67" spans="1:15">
      <c r="A67" s="30"/>
      <c r="B67" s="30"/>
      <c r="C67" s="30"/>
      <c r="D67" s="30"/>
      <c r="E67" s="30"/>
      <c r="F67" s="30"/>
      <c r="G67" s="30"/>
      <c r="I67" s="76"/>
      <c r="J67" s="76"/>
      <c r="K67" s="76"/>
      <c r="M67" s="281"/>
      <c r="N67" s="282"/>
      <c r="O67" s="280"/>
    </row>
    <row r="68" spans="1:15">
      <c r="A68" s="30"/>
      <c r="B68" s="30"/>
      <c r="C68" s="30"/>
      <c r="D68" s="30"/>
      <c r="E68" s="30"/>
      <c r="F68" s="30"/>
      <c r="G68" s="30"/>
      <c r="I68" s="76"/>
      <c r="J68" s="76"/>
      <c r="K68" s="76"/>
      <c r="M68" s="281"/>
      <c r="N68" s="282"/>
      <c r="O68" s="280"/>
    </row>
    <row r="69" spans="1:15">
      <c r="A69" s="30"/>
      <c r="B69" s="30"/>
      <c r="C69" s="30"/>
      <c r="D69" s="30"/>
      <c r="E69" s="30"/>
      <c r="F69" s="30"/>
      <c r="G69" s="30"/>
      <c r="I69" s="76"/>
      <c r="J69" s="76"/>
      <c r="K69" s="76"/>
      <c r="M69" s="281"/>
      <c r="N69" s="282"/>
      <c r="O69" s="280"/>
    </row>
    <row r="70" spans="1:15">
      <c r="A70" s="30"/>
      <c r="B70" s="67"/>
      <c r="C70" s="67"/>
      <c r="D70" s="67"/>
      <c r="E70" s="67"/>
      <c r="F70" s="67"/>
      <c r="G70" s="67"/>
      <c r="I70" s="76"/>
      <c r="J70" s="76"/>
      <c r="K70" s="76"/>
      <c r="M70" s="281"/>
      <c r="N70" s="282"/>
      <c r="O70" s="280"/>
    </row>
    <row r="71" spans="1:15">
      <c r="A71" s="30"/>
      <c r="B71" s="30"/>
      <c r="C71" s="30"/>
      <c r="D71" s="30"/>
      <c r="E71" s="30"/>
      <c r="F71" s="30"/>
      <c r="G71" s="30"/>
      <c r="I71" s="76"/>
      <c r="J71" s="76"/>
      <c r="K71" s="76"/>
      <c r="M71" s="281"/>
      <c r="N71" s="282"/>
      <c r="O71" s="280"/>
    </row>
    <row r="72" spans="1:15">
      <c r="A72" s="30"/>
      <c r="B72" s="30"/>
      <c r="C72" s="30"/>
      <c r="D72" s="30"/>
      <c r="E72" s="30"/>
      <c r="F72" s="30"/>
      <c r="G72" s="30"/>
      <c r="I72" s="76"/>
      <c r="J72" s="76"/>
      <c r="K72" s="76"/>
      <c r="M72" s="281"/>
      <c r="N72" s="282"/>
      <c r="O72" s="280"/>
    </row>
    <row r="73" spans="1:15">
      <c r="A73" s="30"/>
      <c r="B73" s="30"/>
      <c r="C73" s="30"/>
      <c r="D73" s="30"/>
      <c r="E73" s="30"/>
      <c r="F73" s="30"/>
      <c r="G73" s="30"/>
      <c r="I73" s="76"/>
      <c r="J73" s="76"/>
      <c r="K73" s="76"/>
      <c r="M73" s="281"/>
      <c r="N73" s="282"/>
      <c r="O73" s="280"/>
    </row>
    <row r="74" spans="1:15">
      <c r="A74" s="30"/>
      <c r="B74" s="67"/>
      <c r="C74" s="67"/>
      <c r="D74" s="67"/>
      <c r="E74" s="67"/>
      <c r="F74" s="67"/>
      <c r="G74" s="67"/>
      <c r="H74" s="67"/>
      <c r="I74" s="30"/>
      <c r="J74" s="30"/>
      <c r="K74" s="30"/>
      <c r="L74" s="67"/>
      <c r="M74" s="281"/>
      <c r="N74" s="282"/>
      <c r="O74" s="280"/>
    </row>
    <row r="75" spans="1:15">
      <c r="A75" s="283"/>
      <c r="B75" s="30"/>
      <c r="C75" s="30"/>
      <c r="D75" s="30"/>
      <c r="E75" s="30"/>
      <c r="F75" s="30"/>
      <c r="G75" s="30"/>
      <c r="H75" s="30"/>
      <c r="I75" s="30"/>
      <c r="J75" s="30"/>
      <c r="K75" s="30"/>
      <c r="M75" s="67"/>
      <c r="N75" s="30"/>
      <c r="O75" s="30"/>
    </row>
    <row r="76" spans="1:1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M76" s="67"/>
      <c r="N76" s="30"/>
      <c r="O76" s="30"/>
    </row>
    <row r="77" spans="1:1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M77" s="67"/>
      <c r="N77" s="30"/>
      <c r="O77" s="30"/>
    </row>
    <row r="78" spans="1:15">
      <c r="A78" s="30"/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M78" s="67"/>
      <c r="N78" s="30"/>
      <c r="O78" s="30"/>
    </row>
    <row r="79" spans="1:1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M79" s="67"/>
      <c r="N79" s="30"/>
      <c r="O79" s="30"/>
    </row>
    <row r="80" spans="1:15">
      <c r="A80" s="30"/>
      <c r="B80" s="67"/>
      <c r="C80" s="67"/>
      <c r="D80" s="67"/>
      <c r="E80" s="67"/>
      <c r="F80" s="67"/>
      <c r="G80" s="67"/>
      <c r="H80" s="67"/>
      <c r="I80" s="67"/>
      <c r="J80" s="67"/>
      <c r="K80" s="67"/>
      <c r="M80" s="67"/>
      <c r="N80" s="30"/>
      <c r="O80" s="30"/>
    </row>
    <row r="81" spans="1:15">
      <c r="A81" s="30"/>
      <c r="B81" s="67"/>
      <c r="C81" s="67"/>
      <c r="D81" s="67"/>
      <c r="E81" s="67"/>
      <c r="F81" s="67"/>
      <c r="G81" s="67"/>
      <c r="H81" s="67"/>
      <c r="I81" s="67"/>
      <c r="J81" s="67"/>
      <c r="K81" s="67"/>
      <c r="M81" s="67"/>
      <c r="N81" s="30"/>
      <c r="O81" s="30"/>
    </row>
    <row r="82" spans="1:15">
      <c r="A82" s="30"/>
      <c r="B82" s="67"/>
      <c r="C82" s="67"/>
      <c r="D82" s="67"/>
      <c r="E82" s="67"/>
      <c r="F82" s="67"/>
      <c r="G82" s="67"/>
      <c r="H82" s="67"/>
      <c r="I82" s="67"/>
      <c r="J82" s="67"/>
      <c r="K82" s="67"/>
      <c r="M82" s="67"/>
      <c r="N82" s="30"/>
      <c r="O82" s="30"/>
    </row>
    <row r="83" spans="1:15">
      <c r="A83" s="30"/>
      <c r="B83" s="67"/>
      <c r="C83" s="67"/>
      <c r="D83" s="67"/>
      <c r="E83" s="67"/>
      <c r="F83" s="67"/>
      <c r="G83" s="67"/>
      <c r="H83" s="67"/>
      <c r="I83" s="67"/>
      <c r="J83" s="67"/>
      <c r="K83" s="67"/>
      <c r="M83" s="67"/>
      <c r="N83" s="30"/>
      <c r="O83" s="30"/>
    </row>
    <row r="84" spans="1:15">
      <c r="A84" s="30"/>
      <c r="B84" s="67"/>
      <c r="C84" s="67"/>
      <c r="D84" s="67"/>
      <c r="E84" s="67"/>
      <c r="F84" s="67"/>
      <c r="G84" s="67"/>
      <c r="H84" s="67"/>
      <c r="I84" s="67"/>
      <c r="J84" s="67"/>
      <c r="K84" s="67"/>
      <c r="M84" s="67"/>
      <c r="N84" s="30"/>
      <c r="O84" s="30"/>
    </row>
    <row r="85" spans="1:15">
      <c r="A85" s="30"/>
      <c r="B85" s="67"/>
      <c r="C85" s="67"/>
      <c r="D85" s="67"/>
      <c r="E85" s="67"/>
      <c r="F85" s="67"/>
      <c r="G85" s="67"/>
      <c r="H85" s="67"/>
      <c r="I85" s="67"/>
      <c r="J85" s="67"/>
      <c r="K85" s="67"/>
      <c r="M85" s="67"/>
      <c r="N85" s="30"/>
      <c r="O85" s="30"/>
    </row>
    <row r="86" spans="1:15">
      <c r="A86" s="30"/>
      <c r="B86" s="67"/>
      <c r="C86" s="67"/>
      <c r="D86" s="67"/>
      <c r="E86" s="67"/>
      <c r="F86" s="67"/>
      <c r="G86" s="67"/>
      <c r="H86" s="67"/>
      <c r="I86" s="67"/>
      <c r="J86" s="67"/>
      <c r="K86" s="67"/>
      <c r="M86" s="67"/>
      <c r="N86" s="30"/>
      <c r="O86" s="30"/>
    </row>
    <row r="87" spans="1:15">
      <c r="A87" s="30"/>
      <c r="B87" s="67"/>
      <c r="C87" s="67"/>
      <c r="D87" s="67"/>
      <c r="E87" s="67"/>
      <c r="F87" s="67"/>
      <c r="G87" s="67"/>
      <c r="H87" s="67"/>
      <c r="I87" s="67"/>
      <c r="J87" s="67"/>
      <c r="K87" s="67"/>
      <c r="M87" s="67"/>
      <c r="N87" s="30"/>
      <c r="O87" s="30"/>
    </row>
    <row r="88" spans="1:15">
      <c r="A88" s="30"/>
      <c r="B88" s="67"/>
      <c r="C88" s="67"/>
      <c r="D88" s="67"/>
      <c r="E88" s="67"/>
      <c r="F88" s="67"/>
      <c r="G88" s="67"/>
      <c r="H88" s="67"/>
      <c r="I88" s="67"/>
      <c r="J88" s="67"/>
      <c r="K88" s="67"/>
      <c r="M88" s="67"/>
      <c r="N88" s="30"/>
      <c r="O88" s="30"/>
    </row>
    <row r="89" spans="1:15">
      <c r="A89" s="30"/>
      <c r="B89" s="67"/>
      <c r="C89" s="67"/>
      <c r="D89" s="67"/>
      <c r="E89" s="67"/>
      <c r="F89" s="67"/>
      <c r="G89" s="67"/>
      <c r="H89" s="67"/>
      <c r="I89" s="67"/>
      <c r="J89" s="67"/>
      <c r="K89" s="67"/>
      <c r="M89" s="67"/>
      <c r="N89" s="30"/>
      <c r="O89" s="30"/>
    </row>
    <row r="90" spans="1:15">
      <c r="A90" s="30"/>
      <c r="B90" s="67"/>
      <c r="C90" s="67"/>
      <c r="D90" s="67"/>
      <c r="E90" s="67"/>
      <c r="F90" s="67"/>
      <c r="G90" s="67"/>
      <c r="H90" s="67"/>
      <c r="I90" s="67"/>
      <c r="J90" s="67"/>
      <c r="K90" s="67"/>
      <c r="M90" s="67"/>
      <c r="N90" s="30"/>
      <c r="O90" s="30"/>
    </row>
    <row r="91" spans="1:15">
      <c r="A91" s="30"/>
      <c r="B91" s="67"/>
      <c r="C91" s="67"/>
      <c r="D91" s="67"/>
      <c r="E91" s="67"/>
      <c r="F91" s="67"/>
      <c r="G91" s="67"/>
      <c r="H91" s="67"/>
      <c r="I91" s="67"/>
      <c r="J91" s="67"/>
      <c r="K91" s="67"/>
      <c r="M91" s="67"/>
      <c r="N91" s="30"/>
      <c r="O91" s="30"/>
    </row>
    <row r="92" spans="1:15">
      <c r="A92" s="30"/>
      <c r="B92" s="67"/>
      <c r="C92" s="67"/>
      <c r="D92" s="67"/>
      <c r="E92" s="67"/>
      <c r="F92" s="67"/>
      <c r="G92" s="67"/>
      <c r="H92" s="67"/>
      <c r="I92" s="67"/>
      <c r="J92" s="67"/>
      <c r="K92" s="67"/>
      <c r="M92" s="67"/>
      <c r="N92" s="30"/>
      <c r="O92" s="30"/>
    </row>
    <row r="93" spans="1:15">
      <c r="A93" s="30"/>
      <c r="B93" s="67"/>
      <c r="C93" s="67"/>
      <c r="D93" s="67"/>
      <c r="E93" s="67"/>
      <c r="F93" s="67"/>
      <c r="G93" s="67"/>
      <c r="H93" s="67"/>
      <c r="I93" s="67"/>
      <c r="J93" s="67"/>
      <c r="K93" s="67"/>
      <c r="M93" s="67"/>
      <c r="N93" s="30"/>
      <c r="O93" s="30"/>
    </row>
    <row r="94" spans="1:15">
      <c r="A94" s="30"/>
      <c r="B94" s="67"/>
      <c r="C94" s="67"/>
      <c r="D94" s="67"/>
      <c r="E94" s="67"/>
      <c r="F94" s="67"/>
      <c r="G94" s="67"/>
      <c r="H94" s="67"/>
      <c r="I94" s="67"/>
      <c r="J94" s="67"/>
      <c r="K94" s="67"/>
      <c r="M94" s="67"/>
      <c r="N94" s="30"/>
      <c r="O94" s="30"/>
    </row>
    <row r="95" spans="1:15">
      <c r="A95" s="30"/>
      <c r="B95" s="67"/>
      <c r="C95" s="67"/>
      <c r="D95" s="67"/>
      <c r="E95" s="67"/>
      <c r="F95" s="67"/>
      <c r="G95" s="67"/>
      <c r="H95" s="67"/>
      <c r="I95" s="67"/>
      <c r="J95" s="67"/>
      <c r="K95" s="67"/>
      <c r="M95" s="67"/>
      <c r="N95" s="30"/>
      <c r="O95" s="30"/>
    </row>
    <row r="96" spans="1:15">
      <c r="A96" s="30"/>
      <c r="B96" s="67"/>
      <c r="C96" s="67"/>
      <c r="D96" s="67"/>
      <c r="E96" s="67"/>
      <c r="F96" s="67"/>
      <c r="G96" s="67"/>
      <c r="H96" s="67"/>
      <c r="I96" s="67"/>
      <c r="J96" s="67"/>
      <c r="K96" s="67"/>
      <c r="M96" s="67"/>
      <c r="N96" s="30"/>
      <c r="O96" s="30"/>
    </row>
    <row r="97" spans="1:15">
      <c r="A97" s="30"/>
      <c r="B97" s="67"/>
      <c r="C97" s="67"/>
      <c r="D97" s="67"/>
      <c r="E97" s="67"/>
      <c r="F97" s="67"/>
      <c r="G97" s="67"/>
      <c r="H97" s="67"/>
      <c r="I97" s="67"/>
      <c r="J97" s="67"/>
      <c r="K97" s="67"/>
      <c r="M97" s="67"/>
      <c r="N97" s="30"/>
      <c r="O97" s="30"/>
    </row>
    <row r="98" spans="1:15">
      <c r="A98" s="30"/>
      <c r="B98" s="67"/>
      <c r="C98" s="67"/>
      <c r="D98" s="67"/>
      <c r="E98" s="67"/>
      <c r="F98" s="67"/>
      <c r="G98" s="67"/>
      <c r="H98" s="67"/>
      <c r="I98" s="67"/>
      <c r="J98" s="67"/>
      <c r="K98" s="67"/>
      <c r="M98" s="67"/>
      <c r="N98" s="30"/>
      <c r="O98" s="30"/>
    </row>
    <row r="99" spans="1:15">
      <c r="A99" s="30"/>
      <c r="B99" s="67"/>
      <c r="C99" s="67"/>
      <c r="D99" s="67"/>
      <c r="E99" s="67"/>
      <c r="F99" s="67"/>
      <c r="G99" s="67"/>
      <c r="H99" s="67"/>
      <c r="I99" s="67"/>
      <c r="J99" s="67"/>
      <c r="K99" s="67"/>
      <c r="M99" s="67"/>
      <c r="N99" s="30"/>
      <c r="O99" s="30"/>
    </row>
    <row r="100" spans="1:1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M100" s="67"/>
      <c r="N100" s="30"/>
      <c r="O100" s="30"/>
    </row>
    <row r="101" spans="1:1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M101" s="67"/>
      <c r="N101" s="30"/>
      <c r="O101" s="30"/>
    </row>
    <row r="102" spans="1:1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M102" s="67"/>
      <c r="N102" s="30"/>
      <c r="O102" s="30"/>
    </row>
    <row r="103" spans="1:1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M103" s="67"/>
      <c r="N103" s="30"/>
      <c r="O103" s="30"/>
    </row>
    <row r="104" spans="1:1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M104" s="67"/>
      <c r="N104" s="30"/>
      <c r="O104" s="30"/>
    </row>
    <row r="105" spans="1:1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M105" s="67"/>
      <c r="N105" s="30"/>
      <c r="O105" s="30"/>
    </row>
    <row r="106" spans="1:1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M106" s="67"/>
      <c r="N106" s="30"/>
      <c r="O106" s="30"/>
    </row>
    <row r="107" spans="1:1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M107" s="67"/>
      <c r="N107" s="30"/>
      <c r="O107" s="30"/>
    </row>
    <row r="108" spans="1:1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M108" s="67"/>
      <c r="N108" s="30"/>
      <c r="O108" s="30"/>
    </row>
    <row r="109" spans="1:1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M109" s="67"/>
      <c r="N109" s="30"/>
      <c r="O109" s="30"/>
    </row>
    <row r="110" spans="1:1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M110" s="67"/>
      <c r="N110" s="30"/>
      <c r="O110" s="30"/>
    </row>
    <row r="111" spans="1:1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M111" s="67"/>
      <c r="N111" s="30"/>
      <c r="O111" s="30"/>
    </row>
    <row r="112" spans="1:1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M112" s="67"/>
      <c r="N112" s="30"/>
      <c r="O112" s="30"/>
    </row>
    <row r="113" spans="1:1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M113" s="67"/>
      <c r="N113" s="30"/>
      <c r="O113" s="30"/>
    </row>
    <row r="114" spans="1:1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M114" s="67"/>
      <c r="N114" s="30"/>
      <c r="O114" s="30"/>
    </row>
    <row r="115" spans="1:1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M115" s="67"/>
      <c r="N115" s="30"/>
      <c r="O115" s="30"/>
    </row>
    <row r="116" spans="1:1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M116" s="67"/>
      <c r="N116" s="30"/>
      <c r="O116" s="30"/>
    </row>
    <row r="117" spans="1:1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M117" s="67"/>
      <c r="N117" s="30"/>
      <c r="O117" s="30"/>
    </row>
    <row r="118" spans="1:1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M118" s="67"/>
      <c r="N118" s="30"/>
      <c r="O118" s="30"/>
    </row>
    <row r="119" spans="1:1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M119" s="67"/>
      <c r="N119" s="30"/>
      <c r="O119" s="30"/>
    </row>
    <row r="120" spans="1:1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M120" s="67"/>
      <c r="N120" s="30"/>
      <c r="O120" s="30"/>
    </row>
    <row r="121" spans="1:1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M121" s="67"/>
      <c r="N121" s="30"/>
      <c r="O121" s="30"/>
    </row>
    <row r="122" spans="1:1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M122" s="67"/>
      <c r="N122" s="30"/>
      <c r="O122" s="30"/>
    </row>
    <row r="123" spans="1:1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M123" s="67"/>
      <c r="N123" s="30"/>
      <c r="O123" s="30"/>
    </row>
    <row r="124" spans="1:1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M124" s="67"/>
      <c r="N124" s="30"/>
      <c r="O124" s="30"/>
    </row>
    <row r="125" spans="1:1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M125" s="67"/>
      <c r="N125" s="30"/>
      <c r="O125" s="30"/>
    </row>
  </sheetData>
  <mergeCells count="1">
    <mergeCell ref="D5:E5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enshimiyimana</cp:lastModifiedBy>
  <dcterms:created xsi:type="dcterms:W3CDTF">2015-08-17T14:37:11Z</dcterms:created>
  <dcterms:modified xsi:type="dcterms:W3CDTF">2016-09-27T08:16:51Z</dcterms:modified>
</cp:coreProperties>
</file>