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ggregate" sheetId="1" r:id="rId1"/>
    <sheet name="Inflows" sheetId="2" r:id="rId2"/>
    <sheet name="Stock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<sst xmlns="http://schemas.openxmlformats.org/spreadsheetml/2006/main" count="56" uniqueCount="34">
  <si>
    <t>STOCKS (USD Million)</t>
  </si>
  <si>
    <t>YEARS</t>
  </si>
  <si>
    <t>FDI</t>
  </si>
  <si>
    <t>PORTFOLIO</t>
  </si>
  <si>
    <t>OTHER INVESTMENT</t>
  </si>
  <si>
    <t>TOTAL</t>
  </si>
  <si>
    <t>INFLOWS (USD million)</t>
  </si>
  <si>
    <t>FPC=FDI+PORTFOLIO+OTHER INVESTMENTS+DERIVATIVES</t>
  </si>
  <si>
    <t>Foreign Private Investments Inflows by Sector (USD)</t>
  </si>
  <si>
    <t>Sectors</t>
  </si>
  <si>
    <t>Inflows</t>
  </si>
  <si>
    <t>Outflows</t>
  </si>
  <si>
    <t>Net</t>
  </si>
  <si>
    <t>Administrative and support service activities</t>
  </si>
  <si>
    <t>Agriculture</t>
  </si>
  <si>
    <t>Construction</t>
  </si>
  <si>
    <t>Education</t>
  </si>
  <si>
    <t>Electricity, gas, steam</t>
  </si>
  <si>
    <t>Financial and insurance activities</t>
  </si>
  <si>
    <t>ICT</t>
  </si>
  <si>
    <t>Manufacturing</t>
  </si>
  <si>
    <t xml:space="preserve">Mining </t>
  </si>
  <si>
    <t>Other services</t>
  </si>
  <si>
    <t>Professional, scientific and technical activities</t>
  </si>
  <si>
    <t>Real estate activities</t>
  </si>
  <si>
    <t>Tourism</t>
  </si>
  <si>
    <t>Transportation and storage</t>
  </si>
  <si>
    <t>Water supply</t>
  </si>
  <si>
    <t>Wholesale and retail trade</t>
  </si>
  <si>
    <t xml:space="preserve">TOTAL </t>
  </si>
  <si>
    <t>Human Health</t>
  </si>
  <si>
    <t>Other</t>
  </si>
  <si>
    <t>Foreign Private Investments stock by Sector  (in USD )</t>
  </si>
  <si>
    <t>FPC = FDI + PORTFOLIO + OTHER INVESTMENTS + DERIVATIVES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</si>
</sst>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"/>
      <family val="1"/>
    </font>
    <font>
      <sz val="12"/>
      <name val="Times"/>
      <family val="1"/>
    </font>
    <font>
      <b/>
      <sz val="11"/>
      <name val="Times"/>
      <family val="1"/>
    </font>
    <font>
      <b/>
      <sz val="11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8F9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42" applyNumberFormat="1" applyFont="1" applyBorder="1" applyAlignment="1" applyProtection="1">
      <alignment/>
      <protection locked="0"/>
    </xf>
    <xf numFmtId="164" fontId="0" fillId="0" borderId="13" xfId="42" applyNumberFormat="1" applyFont="1" applyFill="1" applyBorder="1" applyAlignment="1">
      <alignment/>
    </xf>
    <xf numFmtId="164" fontId="39" fillId="0" borderId="13" xfId="42" applyNumberFormat="1" applyFont="1" applyBorder="1" applyAlignment="1">
      <alignment/>
    </xf>
    <xf numFmtId="0" fontId="39" fillId="0" borderId="13" xfId="0" applyFont="1" applyFill="1" applyBorder="1" applyAlignment="1">
      <alignment/>
    </xf>
    <xf numFmtId="164" fontId="39" fillId="0" borderId="13" xfId="0" applyNumberFormat="1" applyFont="1" applyBorder="1" applyAlignment="1">
      <alignment/>
    </xf>
    <xf numFmtId="165" fontId="0" fillId="0" borderId="14" xfId="42" applyNumberFormat="1" applyFont="1" applyBorder="1" applyAlignment="1" applyProtection="1">
      <alignment/>
      <protection locked="0"/>
    </xf>
    <xf numFmtId="164" fontId="39" fillId="0" borderId="13" xfId="42" applyNumberFormat="1" applyFont="1" applyBorder="1" applyAlignment="1" applyProtection="1">
      <alignment/>
      <protection locked="0"/>
    </xf>
    <xf numFmtId="43" fontId="0" fillId="0" borderId="0" xfId="0" applyNumberFormat="1" applyAlignment="1">
      <alignment/>
    </xf>
    <xf numFmtId="0" fontId="39" fillId="33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66" fontId="39" fillId="0" borderId="13" xfId="42" applyNumberFormat="1" applyFont="1" applyFill="1" applyBorder="1" applyAlignment="1">
      <alignment/>
    </xf>
    <xf numFmtId="164" fontId="4" fillId="0" borderId="13" xfId="42" applyNumberFormat="1" applyFont="1" applyFill="1" applyBorder="1" applyAlignment="1">
      <alignment horizontal="right"/>
    </xf>
    <xf numFmtId="164" fontId="0" fillId="0" borderId="13" xfId="42" applyNumberFormat="1" applyFont="1" applyFill="1" applyBorder="1" applyAlignment="1">
      <alignment/>
    </xf>
    <xf numFmtId="0" fontId="39" fillId="34" borderId="13" xfId="0" applyFont="1" applyFill="1" applyBorder="1" applyAlignment="1">
      <alignment/>
    </xf>
    <xf numFmtId="164" fontId="5" fillId="34" borderId="13" xfId="42" applyNumberFormat="1" applyFont="1" applyFill="1" applyBorder="1" applyAlignment="1">
      <alignment horizontal="right"/>
    </xf>
    <xf numFmtId="164" fontId="39" fillId="34" borderId="13" xfId="42" applyNumberFormat="1" applyFont="1" applyFill="1" applyBorder="1" applyAlignment="1">
      <alignment/>
    </xf>
    <xf numFmtId="164" fontId="0" fillId="34" borderId="13" xfId="42" applyNumberFormat="1" applyFont="1" applyFill="1" applyBorder="1" applyAlignment="1">
      <alignment/>
    </xf>
    <xf numFmtId="0" fontId="41" fillId="0" borderId="0" xfId="0" applyFont="1" applyAlignment="1">
      <alignment/>
    </xf>
    <xf numFmtId="0" fontId="39" fillId="15" borderId="15" xfId="0" applyFont="1" applyFill="1" applyBorder="1" applyAlignment="1">
      <alignment/>
    </xf>
    <xf numFmtId="0" fontId="39" fillId="15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14" borderId="13" xfId="0" applyFont="1" applyFill="1" applyBorder="1" applyAlignment="1">
      <alignment horizontal="left" vertical="center"/>
    </xf>
    <xf numFmtId="164" fontId="43" fillId="35" borderId="13" xfId="42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4" fontId="43" fillId="0" borderId="13" xfId="42" applyNumberFormat="1" applyFont="1" applyBorder="1" applyAlignment="1">
      <alignment horizontal="right" vertical="center"/>
    </xf>
    <xf numFmtId="165" fontId="0" fillId="0" borderId="0" xfId="42" applyNumberFormat="1" applyFont="1" applyAlignment="1">
      <alignment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/>
    </xf>
    <xf numFmtId="0" fontId="42" fillId="16" borderId="13" xfId="0" applyFont="1" applyFill="1" applyBorder="1" applyAlignment="1">
      <alignment horizontal="left" vertical="center"/>
    </xf>
    <xf numFmtId="164" fontId="39" fillId="16" borderId="13" xfId="42" applyNumberFormat="1" applyFont="1" applyFill="1" applyBorder="1" applyAlignment="1">
      <alignment/>
    </xf>
    <xf numFmtId="4" fontId="39" fillId="16" borderId="13" xfId="0" applyNumberFormat="1" applyFont="1" applyFill="1" applyBorder="1" applyAlignment="1">
      <alignment/>
    </xf>
    <xf numFmtId="165" fontId="39" fillId="16" borderId="14" xfId="42" applyNumberFormat="1" applyFont="1" applyFill="1" applyBorder="1" applyAlignment="1">
      <alignment/>
    </xf>
    <xf numFmtId="165" fontId="39" fillId="16" borderId="13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39" fillId="16" borderId="0" xfId="42" applyNumberFormat="1" applyFont="1" applyFill="1" applyBorder="1" applyAlignment="1">
      <alignment/>
    </xf>
    <xf numFmtId="0" fontId="39" fillId="15" borderId="13" xfId="0" applyFont="1" applyFill="1" applyBorder="1" applyAlignment="1">
      <alignment/>
    </xf>
    <xf numFmtId="165" fontId="43" fillId="35" borderId="13" xfId="42" applyNumberFormat="1" applyFont="1" applyFill="1" applyBorder="1" applyAlignment="1">
      <alignment horizontal="right" vertical="center"/>
    </xf>
    <xf numFmtId="165" fontId="0" fillId="0" borderId="13" xfId="42" applyNumberFormat="1" applyFont="1" applyBorder="1" applyAlignment="1">
      <alignment/>
    </xf>
    <xf numFmtId="165" fontId="43" fillId="0" borderId="13" xfId="42" applyNumberFormat="1" applyFont="1" applyBorder="1" applyAlignment="1">
      <alignment horizontal="right" vertical="center"/>
    </xf>
    <xf numFmtId="0" fontId="39" fillId="14" borderId="13" xfId="0" applyFont="1" applyFill="1" applyBorder="1" applyAlignment="1">
      <alignment/>
    </xf>
    <xf numFmtId="165" fontId="39" fillId="0" borderId="13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2" fillId="16" borderId="10" xfId="0" applyFont="1" applyFill="1" applyBorder="1" applyAlignment="1">
      <alignment horizontal="left" vertical="center"/>
    </xf>
    <xf numFmtId="165" fontId="42" fillId="16" borderId="10" xfId="42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64" fontId="9" fillId="36" borderId="13" xfId="42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39" fillId="15" borderId="17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center"/>
    </xf>
    <xf numFmtId="0" fontId="39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FABIEN\AppData\Local\Microsoft\Windows\Temporary%20Internet%20Files\Content.Outlook\HZSWVU3M\FPC%20SERIE%20UP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ORK\2013\Surveys\FPC%204\Report\Data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ORK\2012\Survey\FPC\DRAFT%20FPC%202011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"/>
      <sheetName val="FPC Sector Inflow"/>
      <sheetName val="FPC Sector Stock"/>
      <sheetName val="FDI Sector Inflow"/>
      <sheetName val="FDI Sector Stock"/>
      <sheetName val="OI Sector Inflow"/>
      <sheetName val="OI Sector Stock"/>
      <sheetName val="PI_Sector_F"/>
      <sheetName val="PI_Sector_S"/>
      <sheetName val="FPC Inflow Country"/>
      <sheetName val="FPC Stock country"/>
      <sheetName val="FDI Inflow Country"/>
      <sheetName val="FDI Sock country"/>
      <sheetName val="OI Inflow Country"/>
      <sheetName val="OI Stock Country"/>
      <sheetName val="Ratio"/>
      <sheetName val="Turnover"/>
      <sheetName val="Employment"/>
      <sheetName val="Compensation"/>
      <sheetName val="CSR"/>
      <sheetName val="Assets"/>
      <sheetName val="PSED"/>
    </sheetNames>
    <sheetDataSet>
      <sheetData sheetId="3">
        <row r="23">
          <cell r="K23">
            <v>379844559.21</v>
          </cell>
        </row>
      </sheetData>
      <sheetData sheetId="4">
        <row r="5">
          <cell r="K5">
            <v>1231601.3393298048</v>
          </cell>
        </row>
        <row r="6">
          <cell r="K6">
            <v>43014786.249511756</v>
          </cell>
        </row>
        <row r="7">
          <cell r="K7">
            <v>28929812.412025448</v>
          </cell>
        </row>
        <row r="8">
          <cell r="K8">
            <v>5656604.93056223</v>
          </cell>
        </row>
        <row r="9">
          <cell r="K9">
            <v>69881426.5368527</v>
          </cell>
        </row>
        <row r="10">
          <cell r="K10">
            <v>281430610.9324045</v>
          </cell>
        </row>
        <row r="11">
          <cell r="K11">
            <v>815846.6499999999</v>
          </cell>
        </row>
        <row r="12">
          <cell r="K12">
            <v>435617747.91929233</v>
          </cell>
        </row>
        <row r="13">
          <cell r="K13">
            <v>186738196.0059781</v>
          </cell>
        </row>
        <row r="14">
          <cell r="K14">
            <v>76052258.31548843</v>
          </cell>
        </row>
        <row r="16">
          <cell r="K16">
            <v>844439.9</v>
          </cell>
        </row>
        <row r="17">
          <cell r="K17">
            <v>7853687.28608204</v>
          </cell>
        </row>
        <row r="18">
          <cell r="K18">
            <v>173323192.9259905</v>
          </cell>
        </row>
        <row r="19">
          <cell r="K19">
            <v>14307864.973432874</v>
          </cell>
        </row>
        <row r="20">
          <cell r="K20">
            <v>-278603.57</v>
          </cell>
        </row>
        <row r="21">
          <cell r="K21">
            <v>74389939.62018096</v>
          </cell>
        </row>
        <row r="22">
          <cell r="K22">
            <v>1401802878.0082788</v>
          </cell>
        </row>
      </sheetData>
      <sheetData sheetId="5">
        <row r="18">
          <cell r="J18">
            <v>93865250.53999999</v>
          </cell>
        </row>
      </sheetData>
      <sheetData sheetId="6">
        <row r="5">
          <cell r="I5">
            <v>60702315.38703534</v>
          </cell>
        </row>
        <row r="6">
          <cell r="I6">
            <v>14408636.404947838</v>
          </cell>
        </row>
        <row r="7">
          <cell r="I7">
            <v>88117566.09337693</v>
          </cell>
        </row>
        <row r="8">
          <cell r="I8">
            <v>0</v>
          </cell>
        </row>
        <row r="9">
          <cell r="I9">
            <v>15006452.339401</v>
          </cell>
        </row>
        <row r="10">
          <cell r="I10">
            <v>31863717.49672763</v>
          </cell>
        </row>
        <row r="11">
          <cell r="I11">
            <v>45768636.92</v>
          </cell>
        </row>
        <row r="12">
          <cell r="I12">
            <v>156555600.52737063</v>
          </cell>
        </row>
        <row r="13">
          <cell r="I13">
            <v>152326800.10759154</v>
          </cell>
        </row>
        <row r="14">
          <cell r="I14">
            <v>38381.51</v>
          </cell>
        </row>
        <row r="15">
          <cell r="I15">
            <v>192282.88</v>
          </cell>
        </row>
        <row r="17">
          <cell r="I17">
            <v>578636835.5816177</v>
          </cell>
        </row>
      </sheetData>
      <sheetData sheetId="7">
        <row r="7">
          <cell r="J7">
            <v>2541764.212851182</v>
          </cell>
        </row>
      </sheetData>
      <sheetData sheetId="8">
        <row r="5">
          <cell r="I5">
            <v>53954747.40291859</v>
          </cell>
        </row>
        <row r="6">
          <cell r="I6">
            <v>43547248.17845276</v>
          </cell>
        </row>
        <row r="7">
          <cell r="I7">
            <v>97501995.58137135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ll_Sector"/>
      <sheetName val="ROE"/>
      <sheetName val="OI_Sectors"/>
      <sheetName val="All_Country"/>
      <sheetName val="Graphs"/>
      <sheetName val="FDI_Inflow"/>
      <sheetName val="FDI_Stock"/>
      <sheetName val="OI_Country"/>
      <sheetName val="Countries"/>
      <sheetName val="Income"/>
      <sheetName val="Debts"/>
      <sheetName val="Ratios"/>
      <sheetName val="Ass"/>
      <sheetName val="CSR"/>
      <sheetName val="ActualAss"/>
      <sheetName val="XM"/>
      <sheetName val="G&amp;L"/>
      <sheetName val="Compensation"/>
      <sheetName val="Turnover"/>
      <sheetName val="Employment"/>
      <sheetName val="RR"/>
      <sheetName val="Growth"/>
      <sheetName val="Sheet3"/>
      <sheetName val="Return"/>
      <sheetName val="Incom2"/>
      <sheetName val="ROE12"/>
    </sheetNames>
    <sheetDataSet>
      <sheetData sheetId="1">
        <row r="3">
          <cell r="D3">
            <v>2265501.19</v>
          </cell>
        </row>
        <row r="4">
          <cell r="D4">
            <v>11545246.94</v>
          </cell>
        </row>
        <row r="5">
          <cell r="D5">
            <v>0</v>
          </cell>
        </row>
        <row r="6">
          <cell r="D6">
            <v>4388507.16</v>
          </cell>
        </row>
        <row r="7">
          <cell r="D7">
            <v>9128926.7</v>
          </cell>
        </row>
        <row r="8">
          <cell r="D8">
            <v>0</v>
          </cell>
        </row>
        <row r="9">
          <cell r="D9">
            <v>36074776.04</v>
          </cell>
        </row>
        <row r="10">
          <cell r="D10">
            <v>0</v>
          </cell>
        </row>
        <row r="11">
          <cell r="D11">
            <v>33220</v>
          </cell>
        </row>
        <row r="12">
          <cell r="D12">
            <v>0</v>
          </cell>
        </row>
        <row r="13">
          <cell r="D13">
            <v>55650968.25</v>
          </cell>
        </row>
        <row r="14">
          <cell r="D14">
            <v>230450.32</v>
          </cell>
        </row>
        <row r="15">
          <cell r="D15">
            <v>12297603.31</v>
          </cell>
        </row>
        <row r="16">
          <cell r="D16">
            <v>793114.94</v>
          </cell>
        </row>
        <row r="18">
          <cell r="D18">
            <v>719190.06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TY"/>
      <sheetName val="NON EQUITY"/>
      <sheetName val="EQ.SECTORS"/>
      <sheetName val="EQ.COUNTRIES"/>
      <sheetName val="NE.SECTORS"/>
      <sheetName val="NE.COUNTRIES"/>
      <sheetName val="COUNTRIES(E+NE)"/>
      <sheetName val="SECTORS(E+NE)"/>
      <sheetName val="T.EQUITY"/>
      <sheetName val="T.N.EQUITY"/>
      <sheetName val="FDI SECTOR_EQ"/>
      <sheetName val="FDI COUNTRY_EQ"/>
      <sheetName val="OTHER EQ.CT"/>
      <sheetName val="OTHER EQ SEC"/>
      <sheetName val="ALL"/>
      <sheetName val="DEBT NON AFF"/>
      <sheetName val="DEBT AFF"/>
      <sheetName val="Grouping"/>
      <sheetName val="ROE"/>
      <sheetName val="Dividends"/>
      <sheetName val="Asset Equity"/>
      <sheetName val="Asset NON EQ"/>
      <sheetName val="ALL ASSETS"/>
      <sheetName val="Sheet1"/>
      <sheetName val="Sheet4"/>
    </sheetNames>
    <sheetDataSet>
      <sheetData sheetId="7">
        <row r="8">
          <cell r="B8" t="str">
            <v>Human health &amp; social work activities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3:I1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9.140625" style="0" bestFit="1" customWidth="1"/>
    <col min="2" max="2" width="9.28125" style="0" bestFit="1" customWidth="1"/>
    <col min="3" max="5" width="12.421875" style="0" bestFit="1" customWidth="1"/>
    <col min="6" max="6" width="11.421875" style="0" bestFit="1" customWidth="1"/>
    <col min="7" max="7" width="15.28125" style="0" bestFit="1" customWidth="1"/>
    <col min="8" max="8" width="15.28125" style="0" customWidth="1"/>
    <col min="9" max="9" width="11.57421875" style="0" bestFit="1" customWidth="1"/>
  </cols>
  <sheetData>
    <row r="3" spans="1:9" ht="15">
      <c r="A3" s="60" t="s">
        <v>0</v>
      </c>
      <c r="B3" s="60"/>
      <c r="C3" s="60"/>
      <c r="D3" s="60"/>
      <c r="E3" s="60"/>
      <c r="F3" s="60"/>
      <c r="G3" s="60"/>
      <c r="H3" s="60"/>
      <c r="I3" s="60"/>
    </row>
    <row r="4" spans="1:9" ht="15">
      <c r="A4" s="1" t="s">
        <v>1</v>
      </c>
      <c r="B4" s="2">
        <v>2008</v>
      </c>
      <c r="C4" s="2">
        <v>2009</v>
      </c>
      <c r="D4" s="2">
        <v>2010</v>
      </c>
      <c r="E4" s="1">
        <v>2011</v>
      </c>
      <c r="F4" s="3">
        <v>2012</v>
      </c>
      <c r="G4" s="1">
        <v>2013</v>
      </c>
      <c r="H4" s="1">
        <v>2014</v>
      </c>
      <c r="I4" s="1">
        <v>2015</v>
      </c>
    </row>
    <row r="5" spans="1:9" ht="15">
      <c r="A5" s="4" t="s">
        <v>2</v>
      </c>
      <c r="B5" s="5">
        <v>166.668011127453</v>
      </c>
      <c r="C5" s="5">
        <v>235.28153648035075</v>
      </c>
      <c r="D5" s="5">
        <v>422.08</v>
      </c>
      <c r="E5" s="6">
        <v>495.10541923</v>
      </c>
      <c r="F5" s="7">
        <v>715.9317885500001</v>
      </c>
      <c r="G5" s="8">
        <v>837.653854576452</v>
      </c>
      <c r="H5" s="8">
        <v>1152.396273608279</v>
      </c>
      <c r="I5" s="5">
        <f>'[1]FDI Sector Stock'!K22/1000000</f>
        <v>1401.8028780082789</v>
      </c>
    </row>
    <row r="6" spans="1:9" ht="15">
      <c r="A6" s="4" t="s">
        <v>3</v>
      </c>
      <c r="B6" s="9">
        <v>6</v>
      </c>
      <c r="C6" s="5">
        <v>0.69</v>
      </c>
      <c r="D6" s="5">
        <v>1.3</v>
      </c>
      <c r="E6" s="6">
        <v>86.76346579000001</v>
      </c>
      <c r="F6" s="7">
        <v>87.75943854000002</v>
      </c>
      <c r="G6" s="8">
        <v>89.37545738332</v>
      </c>
      <c r="H6" s="8">
        <v>94.96023136852017</v>
      </c>
      <c r="I6" s="5">
        <f>'[1]PI_Sector_S'!I7/1000000</f>
        <v>97.50199558137135</v>
      </c>
    </row>
    <row r="7" spans="1:9" ht="15">
      <c r="A7" s="4" t="s">
        <v>4</v>
      </c>
      <c r="B7" s="9">
        <v>102.7644</v>
      </c>
      <c r="C7" s="5">
        <v>138.733792283239</v>
      </c>
      <c r="D7" s="5">
        <v>168.3569</v>
      </c>
      <c r="E7" s="6">
        <v>249.05680648</v>
      </c>
      <c r="F7" s="7">
        <v>304.95818521</v>
      </c>
      <c r="G7" s="59">
        <v>477.113151302066</v>
      </c>
      <c r="H7" s="8">
        <v>504.69142145161766</v>
      </c>
      <c r="I7" s="5">
        <f>'[1]OI Sector Stock'!I17/1000000</f>
        <v>578.6368355816177</v>
      </c>
    </row>
    <row r="8" spans="1:9" ht="15">
      <c r="A8" s="10" t="s">
        <v>5</v>
      </c>
      <c r="B8" s="11">
        <v>275.432411127453</v>
      </c>
      <c r="C8" s="11">
        <v>374.7053287635897</v>
      </c>
      <c r="D8" s="11">
        <v>591.7369</v>
      </c>
      <c r="E8" s="11">
        <v>831.3042622</v>
      </c>
      <c r="F8" s="12">
        <f>SUM(F5:F7)</f>
        <v>1108.6494123000002</v>
      </c>
      <c r="G8" s="7">
        <f>SUM(G5:G7)</f>
        <v>1404.142463261838</v>
      </c>
      <c r="H8" s="13">
        <f>SUM(H5:H7)</f>
        <v>1752.0479264284168</v>
      </c>
      <c r="I8" s="13">
        <f>SUM(I5:I7)</f>
        <v>2077.941709171268</v>
      </c>
    </row>
    <row r="10" ht="15">
      <c r="F10" s="14"/>
    </row>
    <row r="11" spans="1:9" ht="15">
      <c r="A11" s="61" t="s">
        <v>6</v>
      </c>
      <c r="B11" s="61"/>
      <c r="C11" s="61"/>
      <c r="D11" s="61"/>
      <c r="E11" s="61"/>
      <c r="F11" s="61"/>
      <c r="G11" s="61"/>
      <c r="H11" s="15"/>
      <c r="I11" s="15"/>
    </row>
    <row r="12" spans="1:9" ht="15.75">
      <c r="A12" s="4" t="s">
        <v>1</v>
      </c>
      <c r="B12" s="16">
        <v>2008</v>
      </c>
      <c r="C12" s="17">
        <v>2009</v>
      </c>
      <c r="D12" s="17">
        <v>2010</v>
      </c>
      <c r="E12" s="17">
        <v>2011</v>
      </c>
      <c r="F12" s="17">
        <v>2012</v>
      </c>
      <c r="G12" s="17">
        <v>2013</v>
      </c>
      <c r="H12" s="17">
        <v>2014</v>
      </c>
      <c r="I12" s="17">
        <v>2015</v>
      </c>
    </row>
    <row r="13" spans="1:9" ht="15.75">
      <c r="A13" s="4" t="s">
        <v>2</v>
      </c>
      <c r="B13" s="18">
        <v>66.9</v>
      </c>
      <c r="C13" s="18">
        <v>103.3</v>
      </c>
      <c r="D13" s="5">
        <v>250.50480290423081</v>
      </c>
      <c r="E13" s="6">
        <v>119.10538581</v>
      </c>
      <c r="F13" s="5">
        <v>254.96324435</v>
      </c>
      <c r="G13" s="8">
        <v>257.64242017</v>
      </c>
      <c r="H13" s="8">
        <v>458.91299646574055</v>
      </c>
      <c r="I13" s="8">
        <f>'[1]FDI Sector Inflow'!K23/1000000</f>
        <v>379.84455921</v>
      </c>
    </row>
    <row r="14" spans="1:9" ht="15.75">
      <c r="A14" s="4" t="s">
        <v>3</v>
      </c>
      <c r="B14" s="18">
        <v>1.1</v>
      </c>
      <c r="C14" s="5">
        <v>0.6859520014004397</v>
      </c>
      <c r="D14" s="5">
        <v>1.5201133600807464</v>
      </c>
      <c r="E14" s="6">
        <v>87.25751647</v>
      </c>
      <c r="F14" s="19">
        <v>0.99597275</v>
      </c>
      <c r="G14" s="8">
        <v>1.65992756332</v>
      </c>
      <c r="H14" s="8">
        <v>5.584773985200164</v>
      </c>
      <c r="I14" s="8">
        <f>'[1]PI_Sector_F'!J7/1000000</f>
        <v>2.541764212851182</v>
      </c>
    </row>
    <row r="15" spans="1:9" ht="15.75">
      <c r="A15" s="4" t="s">
        <v>4</v>
      </c>
      <c r="B15" s="18">
        <v>77.9</v>
      </c>
      <c r="C15" s="5">
        <v>35.66950407282286</v>
      </c>
      <c r="D15" s="5">
        <v>91.04212974346032</v>
      </c>
      <c r="E15" s="5">
        <v>150.19801163</v>
      </c>
      <c r="F15" s="5">
        <v>153.31182126999997</v>
      </c>
      <c r="G15" s="8">
        <v>168.415506823832</v>
      </c>
      <c r="H15" s="8">
        <v>96.30923118436785</v>
      </c>
      <c r="I15" s="8">
        <f>'[1]OI Sector Inflow'!J18/1000000</f>
        <v>93.86525053999999</v>
      </c>
    </row>
    <row r="16" spans="1:9" ht="15">
      <c r="A16" s="20" t="s">
        <v>5</v>
      </c>
      <c r="B16" s="21">
        <v>145.9</v>
      </c>
      <c r="C16" s="22">
        <v>139.6554560742233</v>
      </c>
      <c r="D16" s="22">
        <v>343.06704600777186</v>
      </c>
      <c r="E16" s="22">
        <v>356.56091391</v>
      </c>
      <c r="F16" s="23">
        <f>SUM(F13:F15)</f>
        <v>409.2710383699999</v>
      </c>
      <c r="G16" s="22">
        <f>SUM(G13:G15)</f>
        <v>427.717854557152</v>
      </c>
      <c r="H16" s="22">
        <f>SUM(H13:H15)</f>
        <v>560.8070016353086</v>
      </c>
      <c r="I16" s="22">
        <f>SUM(I13:I15)</f>
        <v>476.2515739628512</v>
      </c>
    </row>
  </sheetData>
  <sheetProtection/>
  <mergeCells count="2">
    <mergeCell ref="A3:I3"/>
    <mergeCell ref="A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8.8515625" style="0" bestFit="1" customWidth="1"/>
    <col min="2" max="2" width="15.28125" style="0" bestFit="1" customWidth="1"/>
    <col min="3" max="4" width="14.28125" style="0" customWidth="1"/>
    <col min="5" max="5" width="15.28125" style="0" customWidth="1"/>
    <col min="6" max="6" width="16.00390625" style="0" customWidth="1"/>
    <col min="7" max="7" width="13.8515625" style="0" customWidth="1"/>
    <col min="8" max="8" width="15.28125" style="0" bestFit="1" customWidth="1"/>
    <col min="9" max="9" width="15.28125" style="0" customWidth="1"/>
    <col min="10" max="11" width="15.28125" style="0" hidden="1" customWidth="1"/>
    <col min="12" max="12" width="15.28125" style="0" customWidth="1"/>
  </cols>
  <sheetData>
    <row r="1" spans="3:6" ht="15">
      <c r="C1" s="62" t="s">
        <v>7</v>
      </c>
      <c r="D1" s="62"/>
      <c r="E1" s="62"/>
      <c r="F1" s="62"/>
    </row>
    <row r="2" ht="15">
      <c r="A2" s="24" t="s">
        <v>8</v>
      </c>
    </row>
    <row r="3" spans="1:12" ht="15">
      <c r="A3" s="25" t="s">
        <v>9</v>
      </c>
      <c r="B3" s="25">
        <v>2008</v>
      </c>
      <c r="C3" s="25">
        <v>2009</v>
      </c>
      <c r="D3" s="25">
        <v>2010</v>
      </c>
      <c r="E3" s="25">
        <v>2011</v>
      </c>
      <c r="F3" s="25">
        <v>2012</v>
      </c>
      <c r="G3" s="25">
        <v>2012</v>
      </c>
      <c r="H3" s="25">
        <v>2013</v>
      </c>
      <c r="I3" s="63">
        <v>2014</v>
      </c>
      <c r="J3" s="64"/>
      <c r="K3" s="64"/>
      <c r="L3" s="26">
        <v>2015</v>
      </c>
    </row>
    <row r="4" spans="1:12" s="30" customFormat="1" ht="15">
      <c r="A4" s="27"/>
      <c r="B4" s="27"/>
      <c r="C4" s="27"/>
      <c r="D4" s="27"/>
      <c r="E4" s="27"/>
      <c r="F4" s="27"/>
      <c r="G4" s="27"/>
      <c r="H4" s="28"/>
      <c r="I4" s="27" t="s">
        <v>10</v>
      </c>
      <c r="J4" s="29" t="s">
        <v>11</v>
      </c>
      <c r="K4" s="29" t="s">
        <v>12</v>
      </c>
      <c r="L4" s="29"/>
    </row>
    <row r="5" spans="1:12" ht="15">
      <c r="A5" s="31" t="s">
        <v>13</v>
      </c>
      <c r="B5" s="5">
        <v>0</v>
      </c>
      <c r="C5" s="5">
        <v>2590933.093651954</v>
      </c>
      <c r="D5" s="5">
        <v>-23049.28026657741</v>
      </c>
      <c r="E5" s="32">
        <v>551995.14</v>
      </c>
      <c r="F5" s="33">
        <v>330900.14</v>
      </c>
      <c r="G5" s="34">
        <f>'[2]All_Sector'!$D$12</f>
        <v>0</v>
      </c>
      <c r="H5" s="35">
        <v>-107723.82624039</v>
      </c>
      <c r="I5" s="36">
        <v>233075.43520309476</v>
      </c>
      <c r="J5" s="36">
        <v>73722.23199109078</v>
      </c>
      <c r="K5" s="36">
        <v>159353.20321200398</v>
      </c>
      <c r="L5" s="5">
        <v>0</v>
      </c>
    </row>
    <row r="6" spans="1:12" ht="15">
      <c r="A6" s="31" t="s">
        <v>14</v>
      </c>
      <c r="B6" s="5">
        <v>5142466.372131783</v>
      </c>
      <c r="C6" s="5">
        <v>11591882.065738605</v>
      </c>
      <c r="D6" s="5">
        <v>6939526.303155322</v>
      </c>
      <c r="E6" s="32">
        <v>58199237.27</v>
      </c>
      <c r="F6" s="33">
        <v>23571995.04</v>
      </c>
      <c r="G6" s="33">
        <f>'[2]All_Sector'!$D$7</f>
        <v>9128926.7</v>
      </c>
      <c r="H6" s="35">
        <v>24535267.774456</v>
      </c>
      <c r="I6" s="36">
        <v>14682522.631381512</v>
      </c>
      <c r="J6" s="36">
        <v>1367822.7170154152</v>
      </c>
      <c r="K6" s="36">
        <v>13314699.914366096</v>
      </c>
      <c r="L6" s="5">
        <v>17339459.16</v>
      </c>
    </row>
    <row r="7" spans="1:12" ht="15">
      <c r="A7" s="31" t="s">
        <v>15</v>
      </c>
      <c r="B7" s="5">
        <v>5142466.372131783</v>
      </c>
      <c r="C7" s="5">
        <v>9569947.348521369</v>
      </c>
      <c r="D7" s="5">
        <v>93616.22371144689</v>
      </c>
      <c r="E7" s="37">
        <v>1202310.09</v>
      </c>
      <c r="F7" s="33">
        <v>1028508.64</v>
      </c>
      <c r="G7" s="8">
        <f>'[2]All_Sector'!$D$8</f>
        <v>0</v>
      </c>
      <c r="H7" s="35">
        <v>2409533.391067</v>
      </c>
      <c r="I7" s="36">
        <v>1452838.8588007735</v>
      </c>
      <c r="J7" s="36">
        <v>179644.94021452434</v>
      </c>
      <c r="K7" s="36">
        <v>1273193.9185862492</v>
      </c>
      <c r="L7" s="5">
        <v>22003652.32</v>
      </c>
    </row>
    <row r="8" spans="1:12" s="30" customFormat="1" ht="15">
      <c r="A8" s="31" t="s">
        <v>16</v>
      </c>
      <c r="B8" s="5">
        <v>0</v>
      </c>
      <c r="C8" s="5">
        <v>0</v>
      </c>
      <c r="D8" s="5">
        <v>-4200000.000000259</v>
      </c>
      <c r="E8" s="37">
        <v>-4928.38</v>
      </c>
      <c r="F8" s="33">
        <v>-2430.67</v>
      </c>
      <c r="G8" s="34">
        <f>'[2]All_Sector'!$D$10</f>
        <v>0</v>
      </c>
      <c r="H8" s="35">
        <v>1208205.99561</v>
      </c>
      <c r="I8" s="36">
        <v>2606131.535373073</v>
      </c>
      <c r="J8" s="36">
        <v>666007.6504894203</v>
      </c>
      <c r="K8" s="36">
        <v>1940123.8848836527</v>
      </c>
      <c r="L8" s="5">
        <v>2513766.07</v>
      </c>
    </row>
    <row r="9" spans="1:12" ht="15">
      <c r="A9" s="31" t="s">
        <v>17</v>
      </c>
      <c r="B9" s="5">
        <v>0</v>
      </c>
      <c r="C9" s="5">
        <v>0</v>
      </c>
      <c r="D9" s="5">
        <v>-900000</v>
      </c>
      <c r="E9" s="32">
        <v>71702.71</v>
      </c>
      <c r="F9" s="33">
        <v>181505.6</v>
      </c>
      <c r="G9" s="33">
        <f>'[2]All_Sector'!$D$11</f>
        <v>33220</v>
      </c>
      <c r="H9" s="35">
        <v>181216.6027466</v>
      </c>
      <c r="I9" s="36">
        <v>19613.945548326592</v>
      </c>
      <c r="J9" s="36">
        <v>56952.782662212056</v>
      </c>
      <c r="K9" s="36">
        <v>-37338.83711388546</v>
      </c>
      <c r="L9" s="5">
        <v>85173491.73</v>
      </c>
    </row>
    <row r="10" spans="1:12" ht="15">
      <c r="A10" s="31" t="s">
        <v>18</v>
      </c>
      <c r="B10" s="5">
        <v>27787884.878549073</v>
      </c>
      <c r="C10" s="5">
        <v>14710435.698429061</v>
      </c>
      <c r="D10" s="5">
        <v>22522660.221838936</v>
      </c>
      <c r="E10" s="32">
        <v>82049128.26</v>
      </c>
      <c r="F10" s="33">
        <v>43177674.43</v>
      </c>
      <c r="G10" s="33">
        <f>'[2]All_Sector'!$D$4</f>
        <v>11545246.94</v>
      </c>
      <c r="H10" s="35">
        <v>120618731.247071</v>
      </c>
      <c r="I10" s="36">
        <v>95598628.7380429</v>
      </c>
      <c r="J10" s="36">
        <v>23848935.313873746</v>
      </c>
      <c r="K10" s="36">
        <v>71749693.42416915</v>
      </c>
      <c r="L10" s="5">
        <v>108463460.97</v>
      </c>
    </row>
    <row r="11" spans="1:12" ht="15">
      <c r="A11" s="31" t="str">
        <f>'[3]SECTORS(E+NE)'!$B$8</f>
        <v>Human health &amp; social work activities </v>
      </c>
      <c r="B11" s="5">
        <v>0</v>
      </c>
      <c r="C11" s="5">
        <v>0</v>
      </c>
      <c r="D11" s="5">
        <v>-250671.30692617054</v>
      </c>
      <c r="E11" s="37"/>
      <c r="F11" s="33">
        <v>634484.45</v>
      </c>
      <c r="G11" s="33">
        <f>'[2]All_Sector'!$D$14</f>
        <v>230450.32</v>
      </c>
      <c r="H11" s="35">
        <v>0</v>
      </c>
      <c r="I11" s="34"/>
      <c r="J11" s="34"/>
      <c r="K11" s="34"/>
      <c r="L11" s="5">
        <v>574787.28</v>
      </c>
    </row>
    <row r="12" spans="1:12" ht="15">
      <c r="A12" s="31" t="s">
        <v>19</v>
      </c>
      <c r="B12" s="5">
        <v>84734463.59561741</v>
      </c>
      <c r="C12" s="5">
        <v>43181301.46961865</v>
      </c>
      <c r="D12" s="5">
        <v>161784031.20889542</v>
      </c>
      <c r="E12" s="37">
        <v>74017137.61</v>
      </c>
      <c r="F12" s="33">
        <v>167329782.03</v>
      </c>
      <c r="G12" s="33">
        <f>'[2]All_Sector'!$D$9</f>
        <v>36074776.04</v>
      </c>
      <c r="H12" s="35">
        <v>20450220.374552</v>
      </c>
      <c r="I12" s="36">
        <v>161145511.70652366</v>
      </c>
      <c r="J12" s="36">
        <v>3291689.465740578</v>
      </c>
      <c r="K12" s="36">
        <v>157853822.24078307</v>
      </c>
      <c r="L12" s="5">
        <v>76678304.67</v>
      </c>
    </row>
    <row r="13" spans="1:12" ht="15">
      <c r="A13" s="31" t="s">
        <v>20</v>
      </c>
      <c r="B13" s="5">
        <v>6219346.26519911</v>
      </c>
      <c r="C13" s="5">
        <v>7654619.962298095</v>
      </c>
      <c r="D13" s="5">
        <v>28803579.9663465</v>
      </c>
      <c r="E13" s="37">
        <v>69625849.88</v>
      </c>
      <c r="F13" s="33">
        <v>43459074.32</v>
      </c>
      <c r="G13" s="33">
        <f>'[2]All_Sector'!$D$15</f>
        <v>12297603.31</v>
      </c>
      <c r="H13" s="38">
        <v>106199287.01</v>
      </c>
      <c r="I13" s="36">
        <v>24464842.066394117</v>
      </c>
      <c r="J13" s="36">
        <v>3664791.1948303143</v>
      </c>
      <c r="K13" s="36">
        <v>20800050.871563803</v>
      </c>
      <c r="L13" s="5">
        <v>49173751.22</v>
      </c>
    </row>
    <row r="14" spans="1:12" ht="15">
      <c r="A14" s="31" t="s">
        <v>21</v>
      </c>
      <c r="B14" s="5">
        <v>7874648.84486795</v>
      </c>
      <c r="C14" s="5">
        <v>9054546.77138115</v>
      </c>
      <c r="D14" s="5">
        <v>63164574.24039648</v>
      </c>
      <c r="E14" s="37">
        <v>41930851.07</v>
      </c>
      <c r="F14" s="33">
        <v>54057495.39</v>
      </c>
      <c r="G14" s="33">
        <f>'[2]All_Sector'!$D$13</f>
        <v>55650968.25</v>
      </c>
      <c r="H14" s="35">
        <v>101377873.13342701</v>
      </c>
      <c r="I14" s="36">
        <v>137076752.99951643</v>
      </c>
      <c r="J14" s="36">
        <v>101972401.36275716</v>
      </c>
      <c r="K14" s="36">
        <v>35104351.63675927</v>
      </c>
      <c r="L14" s="5">
        <v>7139974.64</v>
      </c>
    </row>
    <row r="15" spans="1:12" ht="15">
      <c r="A15" s="31" t="s">
        <v>22</v>
      </c>
      <c r="B15" s="5"/>
      <c r="C15" s="5"/>
      <c r="D15" s="5"/>
      <c r="E15" s="37"/>
      <c r="F15" s="33">
        <v>1933417.7</v>
      </c>
      <c r="G15" s="33">
        <f>'[2]All_Sector'!$D$16</f>
        <v>793114.94</v>
      </c>
      <c r="H15" s="35">
        <v>654711.586045</v>
      </c>
      <c r="I15" s="36">
        <v>207451.20450149462</v>
      </c>
      <c r="J15" s="36">
        <v>0</v>
      </c>
      <c r="K15" s="36">
        <v>207451.20450149462</v>
      </c>
      <c r="L15" s="5">
        <v>2137442.4828511477</v>
      </c>
    </row>
    <row r="16" spans="1:12" ht="15">
      <c r="A16" s="31" t="s">
        <v>23</v>
      </c>
      <c r="B16" s="5">
        <v>1231764.597991884</v>
      </c>
      <c r="C16" s="5">
        <v>390117.1987097933</v>
      </c>
      <c r="D16" s="5">
        <v>1145349.7300555941</v>
      </c>
      <c r="E16" s="32">
        <v>1256788.84</v>
      </c>
      <c r="F16" s="33">
        <v>-47829.71</v>
      </c>
      <c r="G16" s="34">
        <f>'[2]All_Sector'!$D$5</f>
        <v>0</v>
      </c>
      <c r="H16" s="35">
        <v>8628.36044785</v>
      </c>
      <c r="I16" s="36">
        <v>1968999.9999999998</v>
      </c>
      <c r="J16" s="36">
        <v>1853454.4194361407</v>
      </c>
      <c r="K16" s="36">
        <v>115545.5805638591</v>
      </c>
      <c r="L16" s="5">
        <v>1228036.3</v>
      </c>
    </row>
    <row r="17" spans="1:12" ht="15">
      <c r="A17" s="31" t="s">
        <v>24</v>
      </c>
      <c r="B17" s="5">
        <v>451065.7775011537</v>
      </c>
      <c r="C17" s="5">
        <v>502111.7274414578</v>
      </c>
      <c r="D17" s="5">
        <v>30144.246445542496</v>
      </c>
      <c r="E17" s="37">
        <v>145040.36</v>
      </c>
      <c r="F17" s="34">
        <v>0</v>
      </c>
      <c r="G17" s="34">
        <f>0</f>
        <v>0</v>
      </c>
      <c r="H17" s="35">
        <v>271475.176296</v>
      </c>
      <c r="I17" s="36">
        <v>0</v>
      </c>
      <c r="J17" s="36"/>
      <c r="K17" s="36"/>
      <c r="L17" s="5">
        <v>7670564.39</v>
      </c>
    </row>
    <row r="18" spans="1:12" ht="15">
      <c r="A18" s="31" t="s">
        <v>25</v>
      </c>
      <c r="B18" s="5">
        <v>98737.36299777514</v>
      </c>
      <c r="C18" s="5">
        <v>1997155.3473453308</v>
      </c>
      <c r="D18" s="5">
        <v>10516580.360528829</v>
      </c>
      <c r="E18" s="37">
        <v>3102196.35</v>
      </c>
      <c r="F18" s="33">
        <v>49758253.59</v>
      </c>
      <c r="G18" s="33">
        <f>'[2]All_Sector'!$D$3</f>
        <v>2265501.19</v>
      </c>
      <c r="H18" s="35">
        <v>1962903.6140669999</v>
      </c>
      <c r="I18" s="36">
        <v>71801458.27146709</v>
      </c>
      <c r="J18" s="36">
        <v>531762.7044135748</v>
      </c>
      <c r="K18" s="36">
        <v>71269695.56705351</v>
      </c>
      <c r="L18" s="5">
        <v>66859573.34</v>
      </c>
    </row>
    <row r="19" spans="1:12" ht="15">
      <c r="A19" s="31" t="s">
        <v>26</v>
      </c>
      <c r="B19" s="5">
        <v>414124.52522078925</v>
      </c>
      <c r="C19" s="5">
        <v>7772799.280955862</v>
      </c>
      <c r="D19" s="5">
        <v>10425131.69990327</v>
      </c>
      <c r="E19" s="37">
        <v>11962342.63</v>
      </c>
      <c r="F19" s="33">
        <v>5776751.02</v>
      </c>
      <c r="G19" s="33">
        <f>'[2]All_Sector'!$D$6</f>
        <v>4388507.16</v>
      </c>
      <c r="H19" s="35">
        <v>39320117.77118696</v>
      </c>
      <c r="I19" s="36">
        <v>19949923.593722522</v>
      </c>
      <c r="J19" s="36">
        <v>51484381.55735302</v>
      </c>
      <c r="K19" s="36">
        <v>-31534457.963630497</v>
      </c>
      <c r="L19" s="5">
        <v>3247903.4</v>
      </c>
    </row>
    <row r="20" spans="1:12" ht="15">
      <c r="A20" s="31" t="s">
        <v>27</v>
      </c>
      <c r="B20" s="5">
        <v>0</v>
      </c>
      <c r="C20" s="5">
        <v>0</v>
      </c>
      <c r="D20" s="5">
        <v>-1900000</v>
      </c>
      <c r="E20" s="32">
        <v>257004.79</v>
      </c>
      <c r="F20" s="34"/>
      <c r="G20" s="8">
        <v>0</v>
      </c>
      <c r="H20" s="39"/>
      <c r="I20" s="36">
        <v>0</v>
      </c>
      <c r="J20" s="36"/>
      <c r="K20" s="36"/>
      <c r="L20" s="5">
        <v>17173.05</v>
      </c>
    </row>
    <row r="21" spans="1:12" ht="15">
      <c r="A21" s="31" t="s">
        <v>28</v>
      </c>
      <c r="B21" s="5">
        <v>6825574.22416904</v>
      </c>
      <c r="C21" s="5">
        <v>31458140.63799205</v>
      </c>
      <c r="D21" s="5">
        <v>44536681.64339969</v>
      </c>
      <c r="E21" s="32">
        <v>12288136.01</v>
      </c>
      <c r="F21" s="33">
        <v>18081456.4</v>
      </c>
      <c r="G21" s="33">
        <f>'[2]All_Sector'!$D$18</f>
        <v>719190.06</v>
      </c>
      <c r="H21" s="35">
        <v>8627406.342013</v>
      </c>
      <c r="I21" s="40">
        <v>29599250.648833595</v>
      </c>
      <c r="J21" s="40">
        <v>23909972.12795264</v>
      </c>
      <c r="K21" s="40">
        <v>5689278.520880956</v>
      </c>
      <c r="L21" s="5">
        <v>26030232.95</v>
      </c>
    </row>
    <row r="22" spans="1:12" ht="15">
      <c r="A22" s="41" t="s">
        <v>29</v>
      </c>
      <c r="B22" s="42">
        <f>SUM(B6:B21)</f>
        <v>145922542.81637776</v>
      </c>
      <c r="C22" s="42">
        <f>SUM(C6:C21)</f>
        <v>137883057.50843143</v>
      </c>
      <c r="D22" s="42">
        <v>342688155.257484</v>
      </c>
      <c r="E22" s="42">
        <f>SUM(E6:E21)</f>
        <v>356102797.49</v>
      </c>
      <c r="F22" s="43">
        <f>SUM(F5:F21)</f>
        <v>409271038.37</v>
      </c>
      <c r="G22" s="43">
        <f>SUM(G5:G21)</f>
        <v>133127504.91</v>
      </c>
      <c r="H22" s="44">
        <f>SUM(H5:H21)</f>
        <v>427717854.55274504</v>
      </c>
      <c r="I22" s="45">
        <f>SUM(I5:I21)</f>
        <v>560807001.6353086</v>
      </c>
      <c r="J22" s="45">
        <f>SUM(J5:J21)</f>
        <v>212901538.4687298</v>
      </c>
      <c r="K22" s="45">
        <f>SUM(K5:K21)</f>
        <v>347905463.1665787</v>
      </c>
      <c r="L22" s="45">
        <f>SUM(L5:L21)</f>
        <v>476251573.97285104</v>
      </c>
    </row>
    <row r="23" spans="6:12" ht="15">
      <c r="F23" s="14"/>
      <c r="H23" s="46"/>
      <c r="I23" s="47"/>
      <c r="J23" s="47"/>
      <c r="K23" s="47"/>
      <c r="L23" s="47"/>
    </row>
    <row r="24" spans="9:12" ht="15">
      <c r="I24" s="46"/>
      <c r="J24" s="46"/>
      <c r="K24" s="46"/>
      <c r="L24" s="46"/>
    </row>
  </sheetData>
  <sheetProtection/>
  <mergeCells count="2">
    <mergeCell ref="C1:F1"/>
    <mergeCell ref="I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K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5.140625" style="0" customWidth="1"/>
    <col min="2" max="3" width="15.421875" style="0" customWidth="1"/>
    <col min="4" max="5" width="14.8515625" style="0" customWidth="1"/>
    <col min="6" max="6" width="15.8515625" style="0" customWidth="1"/>
    <col min="7" max="8" width="15.28125" style="0" customWidth="1"/>
    <col min="9" max="9" width="16.8515625" style="0" bestFit="1" customWidth="1"/>
    <col min="10" max="10" width="15.421875" style="0" bestFit="1" customWidth="1"/>
    <col min="11" max="11" width="12.00390625" style="0" bestFit="1" customWidth="1"/>
  </cols>
  <sheetData>
    <row r="2" spans="2:5" ht="15">
      <c r="B2" s="65" t="s">
        <v>33</v>
      </c>
      <c r="C2" s="65"/>
      <c r="D2" s="65"/>
      <c r="E2" s="65"/>
    </row>
    <row r="3" ht="15">
      <c r="A3" s="24" t="s">
        <v>32</v>
      </c>
    </row>
    <row r="4" spans="1:9" ht="15">
      <c r="A4" s="48" t="s">
        <v>9</v>
      </c>
      <c r="B4" s="48">
        <v>2008</v>
      </c>
      <c r="C4" s="48">
        <v>2009</v>
      </c>
      <c r="D4" s="48">
        <v>2010</v>
      </c>
      <c r="E4" s="48">
        <v>2011</v>
      </c>
      <c r="F4" s="48">
        <v>2012</v>
      </c>
      <c r="G4" s="48">
        <v>2013</v>
      </c>
      <c r="H4" s="48">
        <v>2014</v>
      </c>
      <c r="I4" s="48">
        <v>2015</v>
      </c>
    </row>
    <row r="5" spans="1:9" ht="15">
      <c r="A5" s="31" t="s">
        <v>13</v>
      </c>
      <c r="B5" s="36">
        <v>-3422559.33333333</v>
      </c>
      <c r="C5" s="36">
        <v>1435579.2232601342</v>
      </c>
      <c r="D5" s="49">
        <v>218528.05</v>
      </c>
      <c r="E5" s="49">
        <v>757352.54</v>
      </c>
      <c r="F5" s="50">
        <v>1088252.68</v>
      </c>
      <c r="G5" s="36">
        <v>852817.91722661</v>
      </c>
      <c r="H5" s="35">
        <v>1012171.1204386139</v>
      </c>
      <c r="I5" s="36">
        <f>'[1]FDI Sector Stock'!K5</f>
        <v>1231601.3393298048</v>
      </c>
    </row>
    <row r="6" spans="1:9" ht="15">
      <c r="A6" s="31" t="s">
        <v>14</v>
      </c>
      <c r="B6" s="36">
        <v>11303717.525789611</v>
      </c>
      <c r="C6" s="36">
        <v>12719695.669044321</v>
      </c>
      <c r="D6" s="49">
        <v>51096857.17</v>
      </c>
      <c r="E6" s="49">
        <v>57989930.81</v>
      </c>
      <c r="F6" s="50">
        <v>72432999.15</v>
      </c>
      <c r="G6" s="36">
        <v>96359675.197993</v>
      </c>
      <c r="H6" s="35">
        <v>109674375.11235909</v>
      </c>
      <c r="I6" s="36">
        <f>'[1]FDI Sector Stock'!K6+'[1]OI Sector Stock'!I5</f>
        <v>103717101.63654709</v>
      </c>
    </row>
    <row r="7" spans="1:9" ht="15">
      <c r="A7" s="31" t="s">
        <v>15</v>
      </c>
      <c r="B7" s="36"/>
      <c r="C7" s="36">
        <v>6939390.834048967</v>
      </c>
      <c r="D7" s="51">
        <v>1750521.01</v>
      </c>
      <c r="E7" s="51">
        <v>3313339.79</v>
      </c>
      <c r="F7" s="50">
        <v>4341848.43</v>
      </c>
      <c r="G7" s="36">
        <v>6732139.2734362</v>
      </c>
      <c r="H7" s="35">
        <v>8005333.192022449</v>
      </c>
      <c r="I7" s="36">
        <f>'[1]FDI Sector Stock'!K7</f>
        <v>28929812.412025448</v>
      </c>
    </row>
    <row r="8" spans="1:9" ht="15">
      <c r="A8" s="31" t="s">
        <v>16</v>
      </c>
      <c r="B8" s="36"/>
      <c r="C8" s="36"/>
      <c r="D8" s="51">
        <v>84111.36</v>
      </c>
      <c r="E8" s="51">
        <v>77861.66</v>
      </c>
      <c r="F8" s="50">
        <v>75430.99</v>
      </c>
      <c r="G8" s="36">
        <v>1283636.98561</v>
      </c>
      <c r="H8" s="35">
        <v>3223760.8704936528</v>
      </c>
      <c r="I8" s="36">
        <f>'[1]FDI Sector Stock'!K8</f>
        <v>5656604.93056223</v>
      </c>
    </row>
    <row r="9" spans="1:9" ht="15">
      <c r="A9" s="31" t="s">
        <v>17</v>
      </c>
      <c r="B9" s="36"/>
      <c r="C9" s="36">
        <v>0</v>
      </c>
      <c r="D9" s="49">
        <v>506233.9</v>
      </c>
      <c r="E9" s="49">
        <v>59477.35</v>
      </c>
      <c r="F9" s="50">
        <v>207762.95</v>
      </c>
      <c r="G9" s="36">
        <v>217172.9122666</v>
      </c>
      <c r="H9" s="35">
        <v>179834.07515271453</v>
      </c>
      <c r="I9" s="36">
        <f>'[1]FDI Sector Stock'!K9</f>
        <v>69881426.5368527</v>
      </c>
    </row>
    <row r="10" spans="1:9" ht="15">
      <c r="A10" s="31" t="s">
        <v>18</v>
      </c>
      <c r="B10" s="36">
        <v>104306875.10529363</v>
      </c>
      <c r="C10" s="36">
        <v>86064519.42866156</v>
      </c>
      <c r="D10" s="49">
        <v>119021113.71</v>
      </c>
      <c r="E10" s="49">
        <v>194761772.12</v>
      </c>
      <c r="F10" s="50">
        <v>226394199.61</v>
      </c>
      <c r="G10" s="36">
        <v>339421233.39247096</v>
      </c>
      <c r="H10" s="35">
        <v>411170926.81664014</v>
      </c>
      <c r="I10" s="36">
        <f>'[1]OI Sector Stock'!I13+'[1]FDI Sector Stock'!K10+'[1]PI_Sector_S'!I6</f>
        <v>477304659.21844876</v>
      </c>
    </row>
    <row r="11" spans="1:9" ht="15">
      <c r="A11" s="31" t="s">
        <v>30</v>
      </c>
      <c r="B11" s="36">
        <v>0</v>
      </c>
      <c r="C11" s="36">
        <v>0</v>
      </c>
      <c r="D11" s="49">
        <v>0</v>
      </c>
      <c r="E11" s="36">
        <v>634484.45</v>
      </c>
      <c r="F11" s="50">
        <v>1038518.5799999998</v>
      </c>
      <c r="G11" s="36">
        <v>1038518.5799999998</v>
      </c>
      <c r="H11" s="35">
        <v>1038518.5799999998</v>
      </c>
      <c r="I11" s="36">
        <f>'[1]FDI Sector Stock'!K11</f>
        <v>815846.6499999999</v>
      </c>
    </row>
    <row r="12" spans="1:9" ht="15">
      <c r="A12" s="31" t="s">
        <v>19</v>
      </c>
      <c r="B12" s="36">
        <v>115589963.18040732</v>
      </c>
      <c r="C12" s="36">
        <v>116598085.802415</v>
      </c>
      <c r="D12" s="51">
        <v>238873311.21</v>
      </c>
      <c r="E12" s="51">
        <v>312771450.16</v>
      </c>
      <c r="F12" s="50">
        <v>444026456.15000004</v>
      </c>
      <c r="G12" s="36">
        <v>455570612.48583204</v>
      </c>
      <c r="H12" s="35">
        <v>613424434.7266151</v>
      </c>
      <c r="I12" s="36">
        <f>'[1]FDI Sector Stock'!K12+'[1]OI Sector Stock'!I12</f>
        <v>592173348.4466629</v>
      </c>
    </row>
    <row r="13" spans="1:9" ht="15">
      <c r="A13" s="31" t="s">
        <v>20</v>
      </c>
      <c r="B13" s="36">
        <v>8205215.607187088</v>
      </c>
      <c r="C13" s="36">
        <v>40335516.51799015</v>
      </c>
      <c r="D13" s="51">
        <v>70528491.17</v>
      </c>
      <c r="E13" s="51">
        <v>130319396.55</v>
      </c>
      <c r="F13" s="50">
        <v>161480867.56</v>
      </c>
      <c r="G13" s="36">
        <v>256529198.76</v>
      </c>
      <c r="H13" s="35">
        <v>277329249.6315638</v>
      </c>
      <c r="I13" s="36">
        <f>'[1]FDI Sector Stock'!K13+'[1]OI Sector Stock'!I7+'[1]PI_Sector_S'!I5</f>
        <v>328810509.5022736</v>
      </c>
    </row>
    <row r="14" spans="1:9" ht="15">
      <c r="A14" s="31" t="s">
        <v>21</v>
      </c>
      <c r="B14" s="36">
        <v>1737414.7298923326</v>
      </c>
      <c r="C14" s="36">
        <v>34710943.26574247</v>
      </c>
      <c r="D14" s="51">
        <v>25497816.84</v>
      </c>
      <c r="E14" s="51">
        <v>27859387.85</v>
      </c>
      <c r="F14" s="50">
        <v>26265914.99000001</v>
      </c>
      <c r="G14" s="36">
        <v>46929815.84367201</v>
      </c>
      <c r="H14" s="35">
        <v>82034167.48043129</v>
      </c>
      <c r="I14" s="36">
        <f>'[1]FDI Sector Stock'!K14+'[1]OI Sector Stock'!I6</f>
        <v>90460894.72043626</v>
      </c>
    </row>
    <row r="15" spans="1:11" ht="15">
      <c r="A15" s="31" t="s">
        <v>31</v>
      </c>
      <c r="B15" s="36"/>
      <c r="C15" s="36"/>
      <c r="D15" s="51"/>
      <c r="E15" s="51"/>
      <c r="F15" s="50">
        <v>1140302.76</v>
      </c>
      <c r="G15" s="36">
        <v>-12667796.218548289</v>
      </c>
      <c r="H15" s="35">
        <v>-12460345.014046794</v>
      </c>
      <c r="I15" s="36">
        <v>15649911.496314287</v>
      </c>
      <c r="K15" s="46"/>
    </row>
    <row r="16" spans="1:9" ht="15">
      <c r="A16" s="31" t="s">
        <v>23</v>
      </c>
      <c r="B16" s="36">
        <v>1172544.5438564317</v>
      </c>
      <c r="C16" s="36">
        <v>311617.7658213428</v>
      </c>
      <c r="D16" s="49">
        <v>1016011.24</v>
      </c>
      <c r="E16" s="49">
        <v>668578.94</v>
      </c>
      <c r="F16" s="50">
        <v>620749.23</v>
      </c>
      <c r="G16" s="36">
        <v>621025.1841630499</v>
      </c>
      <c r="H16" s="35">
        <v>736570.764726909</v>
      </c>
      <c r="I16" s="36">
        <f>'[1]FDI Sector Stock'!K16+'[1]OI Sector Stock'!I15</f>
        <v>1036722.78</v>
      </c>
    </row>
    <row r="17" spans="1:9" ht="15">
      <c r="A17" s="31" t="s">
        <v>24</v>
      </c>
      <c r="B17" s="36">
        <v>869617.8730153578</v>
      </c>
      <c r="C17" s="36">
        <v>26097.867119998595</v>
      </c>
      <c r="D17" s="51">
        <v>933295.33</v>
      </c>
      <c r="E17" s="51">
        <v>976941.62</v>
      </c>
      <c r="F17" s="50">
        <v>976941.62</v>
      </c>
      <c r="G17" s="36">
        <v>1248416.796296</v>
      </c>
      <c r="H17" s="35">
        <v>1248416.796296</v>
      </c>
      <c r="I17" s="36">
        <f>'[1]FDI Sector Stock'!K17+'[1]OI Sector Stock'!I14</f>
        <v>7892068.796082039</v>
      </c>
    </row>
    <row r="18" spans="1:9" ht="15">
      <c r="A18" s="31" t="s">
        <v>25</v>
      </c>
      <c r="B18" s="36">
        <v>15109078.341390453</v>
      </c>
      <c r="C18" s="36">
        <v>30220393.38964931</v>
      </c>
      <c r="D18" s="51">
        <v>32789285.9</v>
      </c>
      <c r="E18" s="51">
        <v>34818970.46</v>
      </c>
      <c r="F18" s="50">
        <v>82311722.86000001</v>
      </c>
      <c r="G18" s="36">
        <v>83290429.49893402</v>
      </c>
      <c r="H18" s="35">
        <v>154560125.06598753</v>
      </c>
      <c r="I18" s="36">
        <f>'[1]FDI Sector Stock'!K18+'[1]OI Sector Stock'!I11</f>
        <v>219091829.84599048</v>
      </c>
    </row>
    <row r="19" spans="1:9" ht="15">
      <c r="A19" s="31" t="s">
        <v>26</v>
      </c>
      <c r="B19" s="36">
        <v>812842.3444668119</v>
      </c>
      <c r="C19" s="36">
        <v>15498648.427154347</v>
      </c>
      <c r="D19" s="51">
        <v>15600370.95</v>
      </c>
      <c r="E19" s="51">
        <v>25832975.47</v>
      </c>
      <c r="F19" s="50">
        <v>27221219.33</v>
      </c>
      <c r="G19" s="36">
        <v>59847410.28379196</v>
      </c>
      <c r="H19" s="35">
        <v>28312952.32016146</v>
      </c>
      <c r="I19" s="36">
        <f>'[1]FDI Sector Stock'!K19+'[1]OI Sector Stock'!I10</f>
        <v>46171582.47016051</v>
      </c>
    </row>
    <row r="20" spans="1:9" ht="15">
      <c r="A20" s="31" t="s">
        <v>27</v>
      </c>
      <c r="B20" s="36">
        <v>0</v>
      </c>
      <c r="C20" s="36">
        <v>0</v>
      </c>
      <c r="D20" s="49">
        <v>83234</v>
      </c>
      <c r="E20" s="49">
        <v>339085.8</v>
      </c>
      <c r="F20" s="50">
        <v>339085.8</v>
      </c>
      <c r="G20" s="50">
        <f>F20</f>
        <v>339085.8</v>
      </c>
      <c r="H20" s="35">
        <v>339085.8</v>
      </c>
      <c r="I20" s="36">
        <f>'[1]FDI Sector Stock'!K20+'[1]OI Sector Stock'!I8</f>
        <v>-278603.57</v>
      </c>
    </row>
    <row r="21" spans="1:9" ht="15">
      <c r="A21" s="31" t="s">
        <v>28</v>
      </c>
      <c r="B21" s="36">
        <v>19747701.209487487</v>
      </c>
      <c r="C21" s="36">
        <v>28660379.389754463</v>
      </c>
      <c r="D21" s="49">
        <v>32815767.42</v>
      </c>
      <c r="E21" s="49">
        <v>41772198.38</v>
      </c>
      <c r="F21" s="50">
        <v>59134464.72</v>
      </c>
      <c r="G21" s="36">
        <v>66529070.568693995</v>
      </c>
      <c r="H21" s="35">
        <v>72218349.08957495</v>
      </c>
      <c r="I21" s="36">
        <f>'[1]FDI Sector Stock'!K21+'[1]OI Sector Stock'!I9</f>
        <v>89396391.95958197</v>
      </c>
    </row>
    <row r="22" spans="1:10" ht="15">
      <c r="A22" s="52"/>
      <c r="B22" s="53"/>
      <c r="C22" s="53"/>
      <c r="D22" s="53"/>
      <c r="E22" s="53"/>
      <c r="F22" s="50"/>
      <c r="G22" s="54"/>
      <c r="H22" s="55"/>
      <c r="I22" s="54"/>
      <c r="J22" s="14"/>
    </row>
    <row r="23" spans="1:10" ht="15">
      <c r="A23" s="56" t="s">
        <v>29</v>
      </c>
      <c r="B23" s="57">
        <f>SUM(B6:B21)</f>
        <v>278854970.4607865</v>
      </c>
      <c r="C23" s="57">
        <f>SUM(C6:C21)</f>
        <v>372085288.35740197</v>
      </c>
      <c r="D23" s="57">
        <v>590814949.26</v>
      </c>
      <c r="E23" s="57">
        <v>832318719.49</v>
      </c>
      <c r="F23" s="45">
        <v>1109096737.41</v>
      </c>
      <c r="G23" s="45">
        <f>SUM(G5:G21)</f>
        <v>1404142463.261838</v>
      </c>
      <c r="H23" s="44">
        <f>SUM(H5:H21)</f>
        <v>1752047926.4284167</v>
      </c>
      <c r="I23" s="44">
        <f>SUM(I5:I21)</f>
        <v>2077941709.171268</v>
      </c>
      <c r="J23" s="14"/>
    </row>
    <row r="24" ht="15">
      <c r="J24" s="58"/>
    </row>
    <row r="25" spans="2:8" ht="15">
      <c r="B25" s="14"/>
      <c r="C25" s="14"/>
      <c r="D25" s="14"/>
      <c r="G25" s="46"/>
      <c r="H25" s="46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Ntirushwamaboko, Dominique</dc:creator>
  <cp:keywords/>
  <dc:description/>
  <cp:lastModifiedBy>DEO</cp:lastModifiedBy>
  <dcterms:created xsi:type="dcterms:W3CDTF">2017-04-25T12:47:26Z</dcterms:created>
  <dcterms:modified xsi:type="dcterms:W3CDTF">2017-04-27T11:09:36Z</dcterms:modified>
  <cp:category/>
  <cp:version/>
  <cp:contentType/>
  <cp:contentStatus/>
</cp:coreProperties>
</file>