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5" yWindow="870" windowWidth="12090" windowHeight="7080" tabRatio="1000" activeTab="3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EAC'!$B$4:$G$10</definedName>
    <definedName name="_xlnm._FilterDatabase" localSheetId="0" hidden="1">'Graph Overall'!$B$3:$H$9</definedName>
  </definedNames>
  <calcPr calcId="124519"/>
</workbook>
</file>

<file path=xl/calcChain.xml><?xml version="1.0" encoding="utf-8"?>
<calcChain xmlns="http://schemas.openxmlformats.org/spreadsheetml/2006/main">
  <c r="U18" i="39"/>
  <c r="S17" i="32" l="1"/>
  <c r="U16"/>
  <c r="T16"/>
  <c r="S16"/>
  <c r="U15"/>
  <c r="T15"/>
  <c r="S15"/>
  <c r="U14"/>
  <c r="T14"/>
  <c r="S14"/>
  <c r="U13"/>
  <c r="T13"/>
  <c r="S13"/>
  <c r="U12"/>
  <c r="T12"/>
  <c r="S12"/>
  <c r="U11"/>
  <c r="T11"/>
  <c r="S11"/>
  <c r="U10"/>
  <c r="T10"/>
  <c r="S10"/>
  <c r="U9"/>
  <c r="T9"/>
  <c r="S9"/>
  <c r="U8"/>
  <c r="T8"/>
  <c r="S8"/>
  <c r="U6"/>
  <c r="T6"/>
  <c r="S6"/>
  <c r="U16" i="24"/>
  <c r="S16"/>
  <c r="U15"/>
  <c r="T15"/>
  <c r="S15"/>
  <c r="U14"/>
  <c r="T14"/>
  <c r="S14"/>
  <c r="U13"/>
  <c r="T13"/>
  <c r="S13"/>
  <c r="U12"/>
  <c r="T12"/>
  <c r="S12"/>
  <c r="U11"/>
  <c r="T11"/>
  <c r="S11"/>
  <c r="U10"/>
  <c r="T10"/>
  <c r="S10"/>
  <c r="U9"/>
  <c r="T9"/>
  <c r="S9"/>
  <c r="U8"/>
  <c r="T8"/>
  <c r="S8"/>
  <c r="U7"/>
  <c r="T7"/>
  <c r="S7"/>
  <c r="U5"/>
  <c r="T5"/>
  <c r="S5"/>
  <c r="U17" i="30"/>
  <c r="T17"/>
  <c r="S17"/>
  <c r="U16"/>
  <c r="T16"/>
  <c r="S16"/>
  <c r="U15"/>
  <c r="T15"/>
  <c r="S15"/>
  <c r="U14"/>
  <c r="T14"/>
  <c r="S14"/>
  <c r="U13"/>
  <c r="T13"/>
  <c r="S13"/>
  <c r="U12"/>
  <c r="T12"/>
  <c r="S12"/>
  <c r="U11"/>
  <c r="T11"/>
  <c r="S11"/>
  <c r="U10"/>
  <c r="T10"/>
  <c r="S10"/>
  <c r="U9"/>
  <c r="T9"/>
  <c r="S9"/>
  <c r="U8"/>
  <c r="T8"/>
  <c r="S8"/>
  <c r="U6"/>
  <c r="T6"/>
  <c r="S6"/>
  <c r="R27" i="23"/>
  <c r="T26"/>
  <c r="R26"/>
  <c r="R25"/>
  <c r="T24"/>
  <c r="S24"/>
  <c r="R24"/>
  <c r="T23"/>
  <c r="S23"/>
  <c r="R23"/>
  <c r="T22"/>
  <c r="R22"/>
  <c r="T21"/>
  <c r="S21"/>
  <c r="R21"/>
  <c r="T20"/>
  <c r="S20"/>
  <c r="R20"/>
  <c r="R19"/>
  <c r="T18"/>
  <c r="S18"/>
  <c r="R18"/>
  <c r="R17"/>
  <c r="T16"/>
  <c r="S16"/>
  <c r="R16"/>
  <c r="T15"/>
  <c r="S15"/>
  <c r="R15"/>
  <c r="T14"/>
  <c r="S14"/>
  <c r="R14"/>
  <c r="T13"/>
  <c r="S13"/>
  <c r="R13"/>
  <c r="T12"/>
  <c r="S12"/>
  <c r="R12"/>
  <c r="T11"/>
  <c r="S11"/>
  <c r="R11"/>
  <c r="T10"/>
  <c r="S10"/>
  <c r="R10"/>
  <c r="T9"/>
  <c r="S9"/>
  <c r="R9"/>
  <c r="T8"/>
  <c r="S8"/>
  <c r="R8"/>
  <c r="T6"/>
  <c r="S6"/>
  <c r="R6"/>
  <c r="T27" i="28" l="1"/>
  <c r="S27"/>
  <c r="R27"/>
  <c r="T26"/>
  <c r="S26"/>
  <c r="R26"/>
  <c r="T25"/>
  <c r="S25"/>
  <c r="R25"/>
  <c r="T24"/>
  <c r="S24"/>
  <c r="R24"/>
  <c r="T23"/>
  <c r="S23"/>
  <c r="R23"/>
  <c r="T22"/>
  <c r="S22"/>
  <c r="R22"/>
  <c r="T21"/>
  <c r="S21"/>
  <c r="R21"/>
  <c r="T20"/>
  <c r="S20"/>
  <c r="R20"/>
  <c r="T19"/>
  <c r="S19"/>
  <c r="R19"/>
  <c r="T18"/>
  <c r="S18"/>
  <c r="R18"/>
  <c r="T17"/>
  <c r="S17"/>
  <c r="R17"/>
  <c r="T16"/>
  <c r="S16"/>
  <c r="R16"/>
  <c r="T15"/>
  <c r="S15"/>
  <c r="R15"/>
  <c r="T14"/>
  <c r="S14"/>
  <c r="R14"/>
  <c r="T13"/>
  <c r="S13"/>
  <c r="R13"/>
  <c r="T12"/>
  <c r="S12"/>
  <c r="R12"/>
  <c r="T11"/>
  <c r="S11"/>
  <c r="R11"/>
  <c r="T10"/>
  <c r="S10"/>
  <c r="R10"/>
  <c r="T9"/>
  <c r="S9"/>
  <c r="R9"/>
  <c r="T8"/>
  <c r="S8"/>
  <c r="R8"/>
  <c r="T6"/>
  <c r="S6"/>
  <c r="R6"/>
  <c r="T27" i="22"/>
  <c r="S27"/>
  <c r="R27"/>
  <c r="T26"/>
  <c r="S26"/>
  <c r="R26"/>
  <c r="T25"/>
  <c r="S25"/>
  <c r="R25"/>
  <c r="T24"/>
  <c r="S24"/>
  <c r="R24"/>
  <c r="T23"/>
  <c r="S23"/>
  <c r="R23"/>
  <c r="T22"/>
  <c r="S22"/>
  <c r="R22"/>
  <c r="T21"/>
  <c r="S21"/>
  <c r="R21"/>
  <c r="T20"/>
  <c r="S20"/>
  <c r="R20"/>
  <c r="T19"/>
  <c r="S19"/>
  <c r="R19"/>
  <c r="T18"/>
  <c r="S18"/>
  <c r="R18"/>
  <c r="T17"/>
  <c r="S17"/>
  <c r="R17"/>
  <c r="T16"/>
  <c r="S16"/>
  <c r="R16"/>
  <c r="T15"/>
  <c r="S15"/>
  <c r="R15"/>
  <c r="T14"/>
  <c r="S14"/>
  <c r="R14"/>
  <c r="T13"/>
  <c r="S13"/>
  <c r="R13"/>
  <c r="T12"/>
  <c r="S12"/>
  <c r="R12"/>
  <c r="T11"/>
  <c r="S11"/>
  <c r="R11"/>
  <c r="T10"/>
  <c r="S10"/>
  <c r="R10"/>
  <c r="T9"/>
  <c r="S9"/>
  <c r="R9"/>
  <c r="T8"/>
  <c r="S8"/>
  <c r="R8"/>
  <c r="T6"/>
  <c r="S6"/>
  <c r="R6"/>
  <c r="F8" i="13" s="1"/>
  <c r="E6"/>
  <c r="E5"/>
  <c r="E4"/>
  <c r="E3"/>
  <c r="E2"/>
  <c r="AH22" i="42" l="1"/>
  <c r="AG22"/>
  <c r="AF22"/>
  <c r="AE22"/>
  <c r="AD22"/>
  <c r="AC22"/>
  <c r="AB22"/>
  <c r="AA22"/>
  <c r="Z22"/>
  <c r="Y22"/>
  <c r="X22"/>
  <c r="W22"/>
  <c r="V22"/>
  <c r="U22"/>
  <c r="T22"/>
  <c r="S22"/>
  <c r="AH21"/>
  <c r="AG21"/>
  <c r="AF21"/>
  <c r="AE21"/>
  <c r="AD21"/>
  <c r="AC21"/>
  <c r="AB21"/>
  <c r="AA21"/>
  <c r="Z21"/>
  <c r="Y21"/>
  <c r="X21"/>
  <c r="W21"/>
  <c r="V21"/>
  <c r="U21"/>
  <c r="T21"/>
  <c r="AH20"/>
  <c r="AG20"/>
  <c r="AF20"/>
  <c r="AE20"/>
  <c r="AD20" l="1"/>
  <c r="AC20"/>
  <c r="AB20"/>
  <c r="AA20"/>
  <c r="Z20"/>
  <c r="Y20"/>
  <c r="X20"/>
  <c r="W20"/>
  <c r="V20"/>
  <c r="U20"/>
  <c r="T20"/>
  <c r="S20"/>
  <c r="AH19"/>
  <c r="AG19"/>
  <c r="AF19"/>
  <c r="AE19"/>
  <c r="AD19"/>
  <c r="AC19"/>
  <c r="AB19"/>
  <c r="AA19"/>
  <c r="Z19"/>
  <c r="Y19"/>
  <c r="X19"/>
  <c r="W19"/>
  <c r="V19"/>
  <c r="U19"/>
  <c r="T19"/>
  <c r="S19"/>
  <c r="AH18"/>
  <c r="AG18"/>
  <c r="AF18"/>
  <c r="AE18"/>
  <c r="AD18"/>
  <c r="AC18"/>
  <c r="AB18"/>
  <c r="AA18"/>
  <c r="Z18"/>
  <c r="Y18"/>
  <c r="X18"/>
  <c r="W18"/>
  <c r="V18"/>
  <c r="U18"/>
  <c r="T18"/>
  <c r="S18"/>
  <c r="AH17"/>
  <c r="AG17"/>
  <c r="AF17"/>
  <c r="AE17"/>
  <c r="AD17"/>
  <c r="AC17" l="1"/>
  <c r="AB17"/>
  <c r="AA17"/>
  <c r="Z17"/>
  <c r="Y17"/>
  <c r="X17"/>
  <c r="W17"/>
  <c r="V17"/>
  <c r="U17"/>
  <c r="T17"/>
  <c r="S17"/>
  <c r="AH16"/>
  <c r="AG16"/>
  <c r="AF16" l="1"/>
  <c r="AE16"/>
  <c r="AD16"/>
  <c r="AC16"/>
  <c r="AB16"/>
  <c r="AA16"/>
  <c r="Z16"/>
  <c r="Y16"/>
  <c r="X16"/>
  <c r="W16"/>
  <c r="V16"/>
  <c r="U16"/>
  <c r="T16"/>
  <c r="S16"/>
  <c r="AH15"/>
  <c r="AG15"/>
  <c r="AF15"/>
  <c r="AE15"/>
  <c r="AD15"/>
  <c r="AC15"/>
  <c r="AB15"/>
  <c r="AA15"/>
  <c r="Z15"/>
  <c r="Y15"/>
  <c r="X15"/>
  <c r="W15"/>
  <c r="V15"/>
  <c r="U15"/>
  <c r="T15"/>
  <c r="S15"/>
  <c r="AH14"/>
  <c r="AG14"/>
  <c r="AF14"/>
  <c r="AE14"/>
  <c r="AD14"/>
  <c r="AC14" l="1"/>
  <c r="AB14"/>
  <c r="AA14"/>
  <c r="Z14"/>
  <c r="Y14"/>
  <c r="X14"/>
  <c r="W14"/>
  <c r="V14"/>
  <c r="U14"/>
  <c r="T14"/>
  <c r="S14"/>
  <c r="AH13"/>
  <c r="AG13"/>
  <c r="AF13"/>
  <c r="AE13"/>
  <c r="AD13"/>
  <c r="AC13"/>
  <c r="AB13"/>
  <c r="AA13"/>
  <c r="Z13"/>
  <c r="Y13"/>
  <c r="X13"/>
  <c r="W13"/>
  <c r="V13"/>
  <c r="U13"/>
  <c r="T13"/>
  <c r="S13"/>
  <c r="AH12"/>
  <c r="AG12"/>
  <c r="AF12"/>
  <c r="AE12" l="1"/>
  <c r="AD12" l="1"/>
  <c r="AC12"/>
  <c r="AB12"/>
  <c r="AA12"/>
  <c r="Z12"/>
  <c r="Y12"/>
  <c r="X12"/>
  <c r="W12"/>
  <c r="V12"/>
  <c r="U12"/>
  <c r="T12"/>
  <c r="S12"/>
  <c r="AH11"/>
  <c r="AG11"/>
  <c r="AF11" l="1"/>
  <c r="AE11"/>
  <c r="AD11"/>
  <c r="AC11"/>
  <c r="AB11"/>
  <c r="AA11"/>
  <c r="Z11"/>
  <c r="Y11"/>
  <c r="X11"/>
  <c r="W11"/>
  <c r="V11"/>
  <c r="U11"/>
  <c r="T11"/>
  <c r="S11"/>
  <c r="AH10"/>
  <c r="AG10"/>
  <c r="AF10"/>
  <c r="AE10"/>
  <c r="AD10"/>
  <c r="AC10" l="1"/>
  <c r="AB10"/>
  <c r="AA10"/>
  <c r="Z10"/>
  <c r="Y10"/>
  <c r="X10"/>
  <c r="W10"/>
  <c r="V10"/>
  <c r="U10"/>
  <c r="T10"/>
  <c r="S10"/>
  <c r="AH9"/>
  <c r="AG9"/>
  <c r="AF9"/>
  <c r="AE9"/>
  <c r="AD9"/>
  <c r="AC9"/>
  <c r="AB9"/>
  <c r="AA9"/>
  <c r="Z9"/>
  <c r="Y9"/>
  <c r="X9"/>
  <c r="W9"/>
  <c r="V9"/>
  <c r="U9"/>
  <c r="T9"/>
  <c r="S9"/>
  <c r="AH8"/>
  <c r="AG8"/>
  <c r="AF8"/>
  <c r="AE8" l="1"/>
  <c r="AD8"/>
  <c r="AC8"/>
  <c r="AB8"/>
  <c r="AA8"/>
  <c r="Z8"/>
  <c r="Y8"/>
  <c r="X8"/>
  <c r="W8"/>
  <c r="V8"/>
  <c r="U8"/>
  <c r="T8"/>
  <c r="S8"/>
  <c r="AH7"/>
  <c r="AG7"/>
  <c r="AF7"/>
  <c r="AE7"/>
  <c r="AD7" l="1"/>
  <c r="AC7"/>
  <c r="AB7"/>
  <c r="AA7"/>
  <c r="Z7"/>
  <c r="Y7"/>
  <c r="X7"/>
  <c r="W7"/>
  <c r="V7"/>
  <c r="U7"/>
  <c r="T7"/>
  <c r="S7"/>
  <c r="AH6"/>
  <c r="AG6"/>
  <c r="AF6"/>
  <c r="AE6"/>
  <c r="AD6"/>
  <c r="AC6"/>
  <c r="AB6"/>
  <c r="AA6"/>
  <c r="Z6"/>
  <c r="Y6"/>
  <c r="X6"/>
  <c r="W6"/>
  <c r="V6"/>
  <c r="U6"/>
  <c r="T6"/>
  <c r="S6"/>
  <c r="AH5" l="1"/>
  <c r="AG5"/>
  <c r="AF5" l="1"/>
  <c r="AE5"/>
  <c r="AD5"/>
  <c r="AC5"/>
  <c r="AB5"/>
  <c r="AA5"/>
  <c r="Z5"/>
  <c r="Y5"/>
  <c r="X5"/>
  <c r="W5"/>
  <c r="V5"/>
  <c r="U5"/>
  <c r="T5"/>
  <c r="S5"/>
  <c r="R28" i="41"/>
  <c r="Q28"/>
  <c r="P28"/>
  <c r="O28"/>
  <c r="N28"/>
  <c r="M28" l="1"/>
  <c r="L28"/>
  <c r="K28"/>
  <c r="J28"/>
  <c r="I28"/>
  <c r="H28"/>
  <c r="G28"/>
  <c r="F28"/>
  <c r="E28"/>
  <c r="D28"/>
  <c r="C28"/>
  <c r="R24"/>
  <c r="Q24"/>
  <c r="P24"/>
  <c r="O24"/>
  <c r="N24"/>
  <c r="M24"/>
  <c r="L24"/>
  <c r="K24"/>
  <c r="J24"/>
  <c r="I24"/>
  <c r="H24"/>
  <c r="G24"/>
  <c r="F24"/>
  <c r="E24"/>
  <c r="D24"/>
  <c r="C24"/>
  <c r="R20"/>
  <c r="Q20"/>
  <c r="P20"/>
  <c r="O20"/>
  <c r="N20"/>
  <c r="M20"/>
  <c r="L20"/>
  <c r="K20"/>
  <c r="J20"/>
  <c r="I20"/>
  <c r="H20"/>
  <c r="G20"/>
  <c r="F20"/>
  <c r="E20"/>
  <c r="D20"/>
  <c r="C20"/>
  <c r="R16"/>
  <c r="Q16"/>
  <c r="P16"/>
  <c r="O16"/>
  <c r="N16"/>
  <c r="M16" l="1"/>
  <c r="L16"/>
  <c r="K16"/>
  <c r="J16"/>
  <c r="I16"/>
  <c r="H16"/>
  <c r="G16"/>
  <c r="F16"/>
  <c r="E16"/>
  <c r="D16"/>
  <c r="C16"/>
  <c r="R12"/>
  <c r="Q12"/>
  <c r="P12"/>
  <c r="O12"/>
  <c r="N12"/>
  <c r="M12"/>
  <c r="L12"/>
  <c r="K12"/>
  <c r="J12"/>
  <c r="I12"/>
  <c r="H12"/>
  <c r="G12"/>
  <c r="F12"/>
  <c r="E12"/>
  <c r="D12"/>
  <c r="C12"/>
  <c r="R8"/>
  <c r="Q8"/>
  <c r="P8"/>
  <c r="O8"/>
  <c r="N8"/>
  <c r="M8"/>
  <c r="L8"/>
  <c r="K8"/>
  <c r="J8"/>
  <c r="I8"/>
  <c r="H8"/>
  <c r="G8"/>
  <c r="F8"/>
  <c r="E8"/>
  <c r="D8"/>
  <c r="C8"/>
  <c r="S13" i="40"/>
  <c r="R13"/>
  <c r="Q13"/>
  <c r="P13"/>
  <c r="O13"/>
  <c r="N13" l="1"/>
  <c r="M13"/>
  <c r="L13"/>
  <c r="K13"/>
  <c r="J13"/>
  <c r="I13"/>
  <c r="H13"/>
  <c r="G13"/>
  <c r="F13"/>
  <c r="E13"/>
  <c r="D13"/>
  <c r="S12"/>
  <c r="R12"/>
  <c r="Q12"/>
  <c r="P12"/>
  <c r="O12"/>
  <c r="N12"/>
  <c r="M12"/>
  <c r="L12"/>
  <c r="K12"/>
  <c r="J12"/>
  <c r="I12"/>
  <c r="H12"/>
  <c r="G12"/>
  <c r="F12"/>
  <c r="E12"/>
  <c r="D12"/>
  <c r="S11"/>
  <c r="R11"/>
  <c r="Q11"/>
  <c r="P11"/>
  <c r="O11"/>
  <c r="N11"/>
  <c r="M11"/>
  <c r="L11"/>
  <c r="K11"/>
  <c r="J11"/>
  <c r="I11"/>
  <c r="H11"/>
  <c r="G11"/>
  <c r="F11"/>
  <c r="E11"/>
  <c r="D11"/>
  <c r="S10"/>
  <c r="R10"/>
  <c r="Q10"/>
  <c r="P10"/>
  <c r="O10"/>
  <c r="N10"/>
  <c r="M10"/>
  <c r="L10"/>
  <c r="K10"/>
  <c r="J10"/>
  <c r="I10"/>
  <c r="H10"/>
  <c r="G10"/>
  <c r="F10"/>
  <c r="E10"/>
  <c r="D10"/>
  <c r="AI22" i="39"/>
  <c r="AH22" l="1"/>
  <c r="AG22"/>
  <c r="AF22"/>
  <c r="AE22"/>
  <c r="AD22"/>
  <c r="AC22"/>
  <c r="AB22"/>
  <c r="AA22"/>
  <c r="Z22"/>
  <c r="Y22"/>
  <c r="X22"/>
  <c r="W22" s="1"/>
  <c r="V22" s="1"/>
  <c r="U22" s="1"/>
  <c r="T22"/>
  <c r="S22"/>
  <c r="R22"/>
  <c r="Q22" l="1"/>
  <c r="P22"/>
  <c r="O22"/>
  <c r="N22"/>
  <c r="M22"/>
  <c r="L22"/>
  <c r="K22"/>
  <c r="J22"/>
  <c r="I22"/>
  <c r="H22"/>
  <c r="G22"/>
  <c r="F22"/>
  <c r="E22"/>
  <c r="D22"/>
  <c r="AI21" l="1"/>
  <c r="AH21"/>
  <c r="AG21"/>
  <c r="AF21"/>
  <c r="AE21"/>
  <c r="AD21"/>
  <c r="AC21"/>
  <c r="AB21"/>
  <c r="AA21"/>
  <c r="Z21"/>
  <c r="Y21"/>
  <c r="X21"/>
  <c r="W21"/>
  <c r="V21"/>
  <c r="U21"/>
  <c r="T21"/>
  <c r="AH20"/>
  <c r="AG20"/>
  <c r="AF20"/>
  <c r="AE20"/>
  <c r="AD20"/>
  <c r="AC20" l="1"/>
  <c r="AB20"/>
  <c r="AA20"/>
  <c r="Z20" s="1"/>
  <c r="Y20"/>
  <c r="X20" s="1"/>
  <c r="W20"/>
  <c r="V20"/>
  <c r="U20"/>
  <c r="T20"/>
  <c r="AI19"/>
  <c r="AH19"/>
  <c r="AG19" s="1"/>
  <c r="AF19" s="1"/>
  <c r="AE19" s="1"/>
  <c r="AD19" s="1"/>
  <c r="AC19"/>
  <c r="AI18"/>
  <c r="AH18"/>
  <c r="AG18"/>
  <c r="AF18"/>
  <c r="AE18"/>
  <c r="AD18"/>
  <c r="AC18"/>
  <c r="AB18"/>
  <c r="AA18" s="1"/>
  <c r="Z18"/>
  <c r="Y18" s="1"/>
  <c r="X18"/>
  <c r="W18"/>
  <c r="V18"/>
  <c r="T18"/>
  <c r="AI17"/>
  <c r="AH17"/>
  <c r="AG17"/>
  <c r="AF17"/>
  <c r="AE17"/>
  <c r="AD17"/>
  <c r="AC17"/>
  <c r="AB17" s="1"/>
  <c r="AA17"/>
  <c r="Z17"/>
  <c r="Y17"/>
  <c r="X17"/>
  <c r="W17"/>
  <c r="V17"/>
  <c r="U17" l="1"/>
  <c r="T17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AI15"/>
  <c r="AH15"/>
  <c r="AG15"/>
  <c r="AF15"/>
  <c r="AE15"/>
  <c r="AD15"/>
  <c r="AC15"/>
  <c r="AB15"/>
  <c r="AA15"/>
  <c r="Z15"/>
  <c r="Y15"/>
  <c r="X15"/>
  <c r="W15"/>
  <c r="V15"/>
  <c r="U15"/>
  <c r="T15"/>
  <c r="AI14"/>
  <c r="AH14"/>
  <c r="AG14"/>
  <c r="AF14"/>
  <c r="AE14"/>
  <c r="AD14"/>
  <c r="AC14"/>
  <c r="AB14"/>
  <c r="AA14"/>
  <c r="Z14"/>
  <c r="Y14"/>
  <c r="X14"/>
  <c r="W14"/>
  <c r="V14"/>
  <c r="U14"/>
  <c r="T14"/>
  <c r="AI13" s="1"/>
  <c r="AH13"/>
  <c r="AG13" s="1"/>
  <c r="AF13"/>
  <c r="AE13" s="1"/>
  <c r="AD13" l="1"/>
  <c r="AC13" s="1"/>
  <c r="AI12"/>
  <c r="AH12"/>
  <c r="AG12"/>
  <c r="AF12"/>
  <c r="AE12"/>
  <c r="AD12"/>
  <c r="AC12"/>
  <c r="AB12"/>
  <c r="AA12"/>
  <c r="Z12"/>
  <c r="Y12"/>
  <c r="X12"/>
  <c r="W12"/>
  <c r="V12"/>
  <c r="U12"/>
  <c r="T12"/>
  <c r="AI11"/>
  <c r="AH11"/>
  <c r="AG11"/>
  <c r="AF11"/>
  <c r="AE11"/>
  <c r="AD11" l="1"/>
  <c r="AC11"/>
  <c r="AB11"/>
  <c r="AA11"/>
  <c r="Z11"/>
  <c r="Y11"/>
  <c r="X11"/>
  <c r="W11"/>
  <c r="V11"/>
  <c r="U11"/>
  <c r="T11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I9"/>
  <c r="AH9"/>
  <c r="AG9"/>
  <c r="AF9"/>
  <c r="AE9"/>
  <c r="AD9"/>
  <c r="AC9"/>
  <c r="AB9"/>
  <c r="AA9"/>
  <c r="Z9"/>
  <c r="Y9"/>
  <c r="X9"/>
  <c r="W9"/>
  <c r="V9"/>
  <c r="U9"/>
  <c r="T9"/>
  <c r="AI8"/>
  <c r="AH8"/>
  <c r="AG8"/>
  <c r="AF8"/>
  <c r="AE8"/>
  <c r="AD8"/>
  <c r="AC8"/>
  <c r="AB8"/>
  <c r="AA8"/>
  <c r="Z8"/>
  <c r="Y8"/>
  <c r="X8"/>
  <c r="W8"/>
  <c r="V8"/>
  <c r="U8"/>
  <c r="T8"/>
  <c r="AI7" s="1"/>
  <c r="AH7" s="1"/>
  <c r="AG7" s="1"/>
  <c r="AF7" s="1"/>
  <c r="AE7" s="1"/>
  <c r="AD7" s="1"/>
  <c r="AC7" s="1"/>
  <c r="AI6"/>
  <c r="AH6"/>
  <c r="AG6" l="1"/>
  <c r="AF6"/>
  <c r="AE6"/>
  <c r="AD6"/>
  <c r="AC6"/>
  <c r="AB6"/>
  <c r="AA6"/>
  <c r="Z6"/>
  <c r="Y6"/>
  <c r="X6"/>
  <c r="W6"/>
  <c r="V6"/>
  <c r="U6"/>
  <c r="T6"/>
  <c r="AI5"/>
  <c r="AH5"/>
  <c r="AG5"/>
  <c r="AF5"/>
  <c r="AE5"/>
  <c r="AD5"/>
  <c r="AC5"/>
  <c r="AB5"/>
  <c r="AA5"/>
  <c r="Z5"/>
  <c r="Y5"/>
  <c r="X5"/>
  <c r="W5"/>
  <c r="V5"/>
  <c r="U5"/>
  <c r="T5"/>
  <c r="R9" i="38"/>
  <c r="Q9"/>
  <c r="P9"/>
  <c r="O9"/>
  <c r="N9"/>
  <c r="M9"/>
  <c r="L9"/>
  <c r="K9"/>
  <c r="J9"/>
  <c r="I9"/>
  <c r="H9"/>
  <c r="G9"/>
  <c r="F9"/>
  <c r="E9"/>
  <c r="D9"/>
  <c r="C9"/>
  <c r="R8"/>
  <c r="Q8"/>
  <c r="P8"/>
  <c r="O8"/>
  <c r="N8" l="1"/>
  <c r="M8"/>
  <c r="L8"/>
  <c r="K8"/>
  <c r="J8"/>
  <c r="I8"/>
  <c r="H8"/>
  <c r="G8"/>
  <c r="F8"/>
  <c r="E8"/>
  <c r="D8"/>
  <c r="C8"/>
  <c r="R8" i="37"/>
  <c r="Q8"/>
  <c r="P8"/>
  <c r="O8"/>
  <c r="N8"/>
  <c r="M8"/>
  <c r="L8"/>
  <c r="K8"/>
  <c r="J8"/>
  <c r="I8"/>
  <c r="H8"/>
  <c r="G8"/>
  <c r="F8"/>
  <c r="E8"/>
  <c r="D8"/>
  <c r="C8"/>
  <c r="R7"/>
  <c r="Q7"/>
  <c r="P7"/>
  <c r="O7"/>
  <c r="N7"/>
  <c r="M7" l="1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<sst xmlns="http://schemas.openxmlformats.org/spreadsheetml/2006/main" count="527" uniqueCount="144">
  <si>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</si>
  <si>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</si>
  <si>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</si>
  <si>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</si>
  <si>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</si>
  <si>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</si>
  <si>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</si>
  <si>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</si>
  <si>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</si>
  <si>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</si>
  <si>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</si>
  <si>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</si>
  <si>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</si>
  <si>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</si>
  <si>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</si>
  <si>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</si>
  <si>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</si>
  <si>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</si>
  <si>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</si>
  <si>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</si>
  <si>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</si>
  <si>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</si>
  <si>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2015Q1</t>
  </si>
  <si>
    <t>2015Q2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</si>
  <si>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</si>
  <si>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</si>
  <si>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</si>
  <si>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</si>
  <si>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</si>
  <si>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</si>
  <si>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</si>
  <si>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</si>
  <si>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</si>
  <si>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</si>
  <si>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</si>
  <si>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</si>
  <si>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</si>
  <si>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</si>
  <si>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</si>
  <si>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</si>
  <si>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France</t>
  </si>
  <si>
    <t>Hong Kong</t>
  </si>
  <si>
    <t>India</t>
  </si>
  <si>
    <t>Netherlands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</si>
  <si>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</si>
  <si>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</si>
  <si>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</si>
  <si>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</si>
  <si>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</si>
  <si>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</si>
  <si>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</si>
  <si>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</si>
  <si>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</si>
  <si>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</si>
  <si>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</si>
  <si>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</si>
  <si>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</si>
  <si>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</si>
  <si>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</si>
  <si>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</si>
  <si>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</si>
  <si>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</si>
  <si>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</si>
  <si>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</si>
  <si>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</si>
  <si>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</si>
  <si>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</si>
  <si>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</si>
  <si>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</si>
  <si>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</si>
  <si>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2015Q3</t>
  </si>
  <si>
    <t>Russian Federation</t>
  </si>
  <si>
    <t>2015Q4</t>
  </si>
  <si>
    <t>Zambia</t>
  </si>
  <si>
    <t>Rwanda's External Trade  (values in US$ million)</t>
  </si>
  <si>
    <t>2016Q1</t>
  </si>
  <si>
    <t>Rwanda's External Trade  with EAC (values in US$ million)</t>
  </si>
  <si>
    <t>Rwanda's Formal External Trade in Goods (values in US$ million)</t>
  </si>
  <si>
    <t>Trade in Goods of Rwanda by Continents</t>
  </si>
  <si>
    <r>
      <rPr>
        <b/>
        <sz val="12"/>
        <color indexed="8"/>
        <rFont val="Arial Narrow"/>
        <family val="2"/>
      </rPr>
      <t xml:space="preserve">Source: </t>
    </r>
    <r>
      <rPr>
        <sz val="12"/>
        <color indexed="8"/>
        <rFont val="Arial Narrow"/>
        <family val="2"/>
      </rPr>
      <t>NISR</t>
    </r>
  </si>
  <si>
    <t>2016Q2</t>
  </si>
  <si>
    <t>2016Q3</t>
  </si>
  <si>
    <t>2016Q4</t>
  </si>
  <si>
    <t>Luxembourg</t>
  </si>
  <si>
    <t>2017Q1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</si>
  <si>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</si>
  <si>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</si>
  <si>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</si>
  <si>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</si>
  <si>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</si>
  <si>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</si>
  <si>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</si>
  <si>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</si>
  <si>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</si>
  <si>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</si>
  <si>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</si>
  <si>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</si>
  <si>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</si>
  <si>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</si>
  <si>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</si>
  <si>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</si>
  <si>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</si>
  <si>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</si>
  <si>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</si>
  <si>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</si>
  <si>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</si>
  <si>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2017Q2</t>
  </si>
  <si>
    <t>Saudi Arabia</t>
  </si>
  <si>
    <t>Mozambique</t>
  </si>
  <si>
    <t>2017Q3</t>
  </si>
  <si>
    <t>2017Q4</t>
  </si>
  <si>
    <t>2014Q1</t>
  </si>
  <si>
    <t>2014Q2</t>
  </si>
  <si>
    <t>2014Q3</t>
  </si>
  <si>
    <t>2014Q4</t>
  </si>
  <si>
    <t>Top 20 destinations of exports of Rwanda in  2017, Quarter 4</t>
  </si>
  <si>
    <t>Finland</t>
  </si>
  <si>
    <t>Austria</t>
  </si>
  <si>
    <t>Shares in % Q4</t>
  </si>
  <si>
    <t>% change Q4/Q3</t>
  </si>
  <si>
    <t>% change Q4/Q4</t>
  </si>
  <si>
    <t>Qatar</t>
  </si>
  <si>
    <t>Somalia</t>
  </si>
  <si>
    <t>Congo</t>
  </si>
  <si>
    <t>Jordan</t>
  </si>
  <si>
    <t>Top 20 countries of origin of the imports of Rwanda in 2017, Quarter 4</t>
  </si>
  <si>
    <t>Sweden</t>
  </si>
  <si>
    <t>Pakistan</t>
  </si>
  <si>
    <t>Egypt</t>
  </si>
  <si>
    <t>Top 20 destinations of re-exports of Rwanda in the year 2017, Quarter 4</t>
  </si>
  <si>
    <r>
      <rPr>
        <b/>
        <sz val="14"/>
        <color indexed="8"/>
        <rFont val="Agency FB"/>
        <family val="2"/>
      </rPr>
      <t xml:space="preserve">Source: </t>
    </r>
    <r>
      <rPr>
        <sz val="14"/>
        <color indexed="8"/>
        <rFont val="Agency FB"/>
        <family val="2"/>
      </rPr>
      <t>NISR</t>
    </r>
  </si>
  <si>
    <t>South Sudan</t>
  </si>
  <si>
    <r>
      <rPr>
        <b/>
        <sz val="14"/>
        <color indexed="8"/>
        <rFont val="Agency FB"/>
        <family val="2"/>
      </rPr>
      <t>Source:</t>
    </r>
    <r>
      <rPr>
        <sz val="14"/>
        <color indexed="8"/>
        <rFont val="Agency FB"/>
        <family val="2"/>
      </rPr>
      <t xml:space="preserve"> NISR</t>
    </r>
  </si>
  <si>
    <t>Kazakhstan</t>
  </si>
  <si>
    <t>Canada</t>
  </si>
  <si>
    <t>Sudan</t>
  </si>
  <si>
    <r>
      <rPr>
        <b/>
        <sz val="14"/>
        <rFont val="Agency FB"/>
        <family val="2"/>
      </rPr>
      <t>Source:</t>
    </r>
    <r>
      <rPr>
        <sz val="14"/>
        <rFont val="Agency FB"/>
        <family val="2"/>
      </rPr>
      <t xml:space="preserve"> NISR</t>
    </r>
  </si>
  <si>
    <r>
      <rPr>
        <b/>
        <sz val="14"/>
        <rFont val="Agency FB"/>
        <family val="2"/>
      </rPr>
      <t xml:space="preserve">Source: </t>
    </r>
    <r>
      <rPr>
        <sz val="14"/>
        <rFont val="Agency FB"/>
        <family val="2"/>
      </rPr>
      <t>NISR</t>
    </r>
  </si>
  <si>
    <t>Products  re-exported by Rwanda in  2017, Quarter 4</t>
  </si>
  <si>
    <t>Products  imported by Rwanda in  2017, Quarter 4</t>
  </si>
  <si>
    <t>Products  exported by Rwanda in  2017, Quarter 4</t>
  </si>
  <si>
    <r>
      <rPr>
        <b/>
        <sz val="14"/>
        <color theme="1"/>
        <rFont val="Agency FB"/>
        <family val="2"/>
      </rPr>
      <t xml:space="preserve">Source: </t>
    </r>
    <r>
      <rPr>
        <sz val="14"/>
        <color theme="1"/>
        <rFont val="Agency FB"/>
        <family val="2"/>
      </rPr>
      <t>NISR</t>
    </r>
  </si>
  <si>
    <r>
      <t xml:space="preserve">*Note: </t>
    </r>
    <r>
      <rPr>
        <sz val="14"/>
        <color indexed="8"/>
        <rFont val="Agency FB"/>
        <family val="2"/>
      </rPr>
      <t xml:space="preserve">South Sudan data starts from </t>
    </r>
    <r>
      <rPr>
        <b/>
        <sz val="14"/>
        <color indexed="8"/>
        <rFont val="Agency FB"/>
        <family val="2"/>
      </rPr>
      <t>2016Q2</t>
    </r>
    <r>
      <rPr>
        <sz val="14"/>
        <color indexed="8"/>
        <rFont val="Agency FB"/>
        <family val="2"/>
      </rPr>
      <t xml:space="preserve"> since it joined EAC in </t>
    </r>
    <r>
      <rPr>
        <b/>
        <sz val="14"/>
        <color indexed="8"/>
        <rFont val="Agency FB"/>
        <family val="2"/>
      </rPr>
      <t>April 2016</t>
    </r>
  </si>
  <si>
    <t>All data series revised *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</si>
</sst>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%"/>
  </numFmts>
  <fonts count="2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b/>
      <sz val="9"/>
      <color rgb="FF000000"/>
      <name val="Agency FB"/>
      <family val="2"/>
    </font>
    <font>
      <b/>
      <sz val="14"/>
      <color indexed="8"/>
      <name val="Agency FB"/>
      <family val="2"/>
    </font>
    <font>
      <sz val="14"/>
      <color indexed="8"/>
      <name val="Agency FB"/>
      <family val="2"/>
    </font>
    <font>
      <sz val="16"/>
      <color theme="1"/>
      <name val="Agency FB"/>
      <family val="2"/>
    </font>
    <font>
      <b/>
      <sz val="16"/>
      <color theme="1"/>
      <name val="Agency FB"/>
      <family val="2"/>
    </font>
    <font>
      <sz val="14"/>
      <name val="Agency FB"/>
      <family val="2"/>
    </font>
    <font>
      <b/>
      <sz val="14"/>
      <name val="Agency FB"/>
      <family val="2"/>
    </font>
    <font>
      <sz val="14"/>
      <color rgb="FFFF0000"/>
      <name val="Agency FB"/>
      <family val="2"/>
    </font>
    <font>
      <b/>
      <sz val="14"/>
      <color rgb="FF000000"/>
      <name val="Agency FB"/>
      <family val="2"/>
    </font>
    <font>
      <sz val="11"/>
      <name val="Calibri"/>
      <family val="2"/>
      <scheme val="minor"/>
    </font>
    <font>
      <b/>
      <sz val="16"/>
      <name val="Agency FB"/>
      <family val="2"/>
    </font>
    <font>
      <sz val="14"/>
      <color rgb="FF000000"/>
      <name val="Agency FB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7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3" fontId="0" fillId="0" borderId="0" xfId="0" applyNumberFormat="1"/>
    <xf numFmtId="3" fontId="10" fillId="0" borderId="6" xfId="0" applyNumberFormat="1" applyFont="1" applyBorder="1" applyAlignment="1">
      <alignment horizontal="right"/>
    </xf>
    <xf numFmtId="0" fontId="11" fillId="0" borderId="7" xfId="0" applyFont="1" applyBorder="1" applyAlignment="1">
      <alignment horizontal="justify" wrapText="1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0" fontId="11" fillId="0" borderId="7" xfId="0" applyFont="1" applyBorder="1" applyAlignment="1">
      <alignment vertical="top" wrapText="1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3" fontId="9" fillId="2" borderId="12" xfId="0" applyNumberFormat="1" applyFont="1" applyFill="1" applyBorder="1"/>
    <xf numFmtId="0" fontId="9" fillId="2" borderId="13" xfId="0" applyFont="1" applyFill="1" applyBorder="1"/>
    <xf numFmtId="3" fontId="8" fillId="0" borderId="0" xfId="0" applyNumberFormat="1" applyFont="1"/>
    <xf numFmtId="0" fontId="13" fillId="0" borderId="0" xfId="0" applyFont="1"/>
    <xf numFmtId="0" fontId="13" fillId="0" borderId="0" xfId="0" applyFont="1" applyBorder="1"/>
    <xf numFmtId="165" fontId="12" fillId="0" borderId="0" xfId="1" applyNumberFormat="1" applyFont="1" applyFill="1" applyBorder="1"/>
    <xf numFmtId="2" fontId="3" fillId="0" borderId="0" xfId="1" applyNumberFormat="1" applyFont="1" applyFill="1" applyAlignment="1">
      <alignment horizontal="center"/>
    </xf>
    <xf numFmtId="2" fontId="3" fillId="0" borderId="0" xfId="3" applyNumberFormat="1" applyFont="1" applyFill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9" fontId="4" fillId="0" borderId="0" xfId="3" applyFont="1" applyFill="1" applyBorder="1" applyAlignment="1">
      <alignment horizontal="center"/>
    </xf>
    <xf numFmtId="0" fontId="13" fillId="0" borderId="0" xfId="0" applyFont="1" applyFill="1"/>
    <xf numFmtId="10" fontId="4" fillId="0" borderId="0" xfId="3" applyNumberFormat="1" applyFont="1" applyFill="1" applyBorder="1" applyAlignment="1">
      <alignment horizontal="center"/>
    </xf>
    <xf numFmtId="0" fontId="13" fillId="0" borderId="0" xfId="0" applyFont="1" applyFill="1" applyBorder="1"/>
    <xf numFmtId="10" fontId="12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3" fontId="13" fillId="0" borderId="0" xfId="1" applyNumberFormat="1" applyFont="1" applyFill="1" applyBorder="1"/>
    <xf numFmtId="49" fontId="13" fillId="0" borderId="0" xfId="1" applyNumberFormat="1" applyFont="1"/>
    <xf numFmtId="43" fontId="13" fillId="0" borderId="0" xfId="1" applyNumberFormat="1" applyFont="1" applyFill="1"/>
    <xf numFmtId="2" fontId="13" fillId="0" borderId="0" xfId="0" applyNumberFormat="1" applyFont="1" applyFill="1"/>
    <xf numFmtId="43" fontId="13" fillId="0" borderId="0" xfId="1" applyFont="1" applyFill="1" applyBorder="1"/>
    <xf numFmtId="2" fontId="13" fillId="0" borderId="0" xfId="1" applyNumberFormat="1" applyFont="1" applyBorder="1" applyAlignment="1">
      <alignment horizontal="center"/>
    </xf>
    <xf numFmtId="0" fontId="6" fillId="5" borderId="0" xfId="0" applyFont="1" applyFill="1"/>
    <xf numFmtId="0" fontId="0" fillId="0" borderId="0" xfId="0"/>
    <xf numFmtId="165" fontId="3" fillId="0" borderId="0" xfId="1" applyNumberFormat="1" applyFont="1" applyFill="1" applyBorder="1"/>
    <xf numFmtId="10" fontId="4" fillId="0" borderId="0" xfId="3" applyNumberFormat="1" applyFont="1" applyFill="1" applyBorder="1" applyAlignment="1">
      <alignment horizontal="left"/>
    </xf>
    <xf numFmtId="2" fontId="0" fillId="0" borderId="0" xfId="0" applyNumberFormat="1"/>
    <xf numFmtId="9" fontId="13" fillId="0" borderId="0" xfId="3" applyFont="1" applyFill="1" applyBorder="1"/>
    <xf numFmtId="0" fontId="6" fillId="5" borderId="16" xfId="0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Fill="1" applyBorder="1"/>
    <xf numFmtId="0" fontId="16" fillId="0" borderId="0" xfId="0" applyFont="1" applyAlignment="1">
      <alignment horizontal="left"/>
    </xf>
    <xf numFmtId="0" fontId="14" fillId="0" borderId="0" xfId="0" applyFont="1" applyBorder="1"/>
    <xf numFmtId="0" fontId="16" fillId="6" borderId="19" xfId="0" applyFont="1" applyFill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5" borderId="20" xfId="0" applyFont="1" applyFill="1" applyBorder="1"/>
    <xf numFmtId="2" fontId="14" fillId="0" borderId="0" xfId="0" applyNumberFormat="1" applyFont="1" applyFill="1" applyBorder="1"/>
    <xf numFmtId="10" fontId="17" fillId="0" borderId="0" xfId="0" applyNumberFormat="1" applyFont="1" applyFill="1" applyBorder="1" applyAlignment="1">
      <alignment horizontal="center" vertical="center" wrapText="1"/>
    </xf>
    <xf numFmtId="0" fontId="16" fillId="5" borderId="21" xfId="0" applyFont="1" applyFill="1" applyBorder="1"/>
    <xf numFmtId="10" fontId="15" fillId="0" borderId="0" xfId="0" applyNumberFormat="1" applyFont="1" applyFill="1" applyBorder="1"/>
    <xf numFmtId="2" fontId="14" fillId="0" borderId="16" xfId="0" applyNumberFormat="1" applyFont="1" applyFill="1" applyBorder="1"/>
    <xf numFmtId="0" fontId="14" fillId="5" borderId="0" xfId="0" applyFont="1" applyFill="1" applyBorder="1"/>
    <xf numFmtId="2" fontId="14" fillId="5" borderId="0" xfId="0" applyNumberFormat="1" applyFont="1" applyFill="1"/>
    <xf numFmtId="2" fontId="14" fillId="0" borderId="0" xfId="0" applyNumberFormat="1" applyFont="1"/>
    <xf numFmtId="2" fontId="15" fillId="0" borderId="0" xfId="0" applyNumberFormat="1" applyFont="1"/>
    <xf numFmtId="2" fontId="15" fillId="0" borderId="0" xfId="3" applyNumberFormat="1" applyFont="1"/>
    <xf numFmtId="2" fontId="15" fillId="0" borderId="0" xfId="3" applyNumberFormat="1" applyFont="1" applyFill="1" applyBorder="1"/>
    <xf numFmtId="2" fontId="15" fillId="0" borderId="0" xfId="0" applyNumberFormat="1" applyFont="1" applyFill="1" applyBorder="1"/>
    <xf numFmtId="166" fontId="15" fillId="0" borderId="0" xfId="0" applyNumberFormat="1" applyFont="1"/>
    <xf numFmtId="43" fontId="15" fillId="0" borderId="0" xfId="0" applyNumberFormat="1" applyFont="1"/>
    <xf numFmtId="9" fontId="15" fillId="0" borderId="0" xfId="3" applyFont="1"/>
    <xf numFmtId="10" fontId="15" fillId="0" borderId="0" xfId="3" applyNumberFormat="1" applyFont="1"/>
    <xf numFmtId="10" fontId="15" fillId="0" borderId="0" xfId="3" applyNumberFormat="1" applyFont="1" applyFill="1" applyBorder="1"/>
    <xf numFmtId="10" fontId="15" fillId="0" borderId="0" xfId="0" applyNumberFormat="1" applyFont="1"/>
    <xf numFmtId="43" fontId="15" fillId="0" borderId="0" xfId="1" applyFont="1" applyFill="1" applyBorder="1"/>
    <xf numFmtId="9" fontId="15" fillId="0" borderId="0" xfId="3" applyFont="1" applyFill="1" applyBorder="1"/>
    <xf numFmtId="10" fontId="15" fillId="0" borderId="0" xfId="1" applyNumberFormat="1" applyFont="1"/>
    <xf numFmtId="2" fontId="20" fillId="0" borderId="0" xfId="0" applyNumberFormat="1" applyFont="1"/>
    <xf numFmtId="0" fontId="16" fillId="6" borderId="19" xfId="0" applyFont="1" applyFill="1" applyBorder="1" applyAlignment="1">
      <alignment horizontal="center"/>
    </xf>
    <xf numFmtId="2" fontId="14" fillId="0" borderId="21" xfId="0" applyNumberFormat="1" applyFont="1" applyFill="1" applyBorder="1" applyAlignment="1">
      <alignment horizontal="center"/>
    </xf>
    <xf numFmtId="2" fontId="16" fillId="0" borderId="21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16" fillId="0" borderId="0" xfId="0" applyFont="1"/>
    <xf numFmtId="0" fontId="16" fillId="0" borderId="20" xfId="0" applyFont="1" applyFill="1" applyBorder="1"/>
    <xf numFmtId="0" fontId="14" fillId="0" borderId="20" xfId="0" applyFont="1" applyFill="1" applyBorder="1"/>
    <xf numFmtId="2" fontId="14" fillId="0" borderId="0" xfId="0" applyNumberFormat="1" applyFont="1" applyFill="1" applyBorder="1" applyAlignment="1">
      <alignment horizontal="center"/>
    </xf>
    <xf numFmtId="2" fontId="14" fillId="0" borderId="0" xfId="1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6" fillId="0" borderId="14" xfId="0" applyFont="1" applyFill="1" applyBorder="1"/>
    <xf numFmtId="0" fontId="14" fillId="0" borderId="14" xfId="0" applyFont="1" applyFill="1" applyBorder="1"/>
    <xf numFmtId="2" fontId="14" fillId="0" borderId="14" xfId="0" applyNumberFormat="1" applyFont="1" applyFill="1" applyBorder="1" applyAlignment="1">
      <alignment horizontal="center"/>
    </xf>
    <xf numFmtId="43" fontId="14" fillId="0" borderId="0" xfId="0" applyNumberFormat="1" applyFont="1" applyAlignment="1">
      <alignment horizontal="center"/>
    </xf>
    <xf numFmtId="0" fontId="16" fillId="0" borderId="16" xfId="0" applyFont="1" applyFill="1" applyBorder="1"/>
    <xf numFmtId="0" fontId="14" fillId="0" borderId="16" xfId="0" applyFont="1" applyFill="1" applyBorder="1"/>
    <xf numFmtId="2" fontId="22" fillId="0" borderId="0" xfId="0" applyNumberFormat="1" applyFont="1" applyFill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0" fontId="16" fillId="0" borderId="19" xfId="0" applyFont="1" applyFill="1" applyBorder="1"/>
    <xf numFmtId="0" fontId="14" fillId="0" borderId="19" xfId="0" applyFont="1" applyFill="1" applyBorder="1"/>
    <xf numFmtId="2" fontId="14" fillId="0" borderId="19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6" fillId="5" borderId="0" xfId="0" applyFont="1" applyFill="1" applyBorder="1"/>
    <xf numFmtId="9" fontId="14" fillId="0" borderId="0" xfId="3" applyFont="1"/>
    <xf numFmtId="10" fontId="14" fillId="0" borderId="0" xfId="0" applyNumberFormat="1" applyFont="1"/>
    <xf numFmtId="43" fontId="14" fillId="0" borderId="0" xfId="0" applyNumberFormat="1" applyFont="1" applyFill="1" applyBorder="1"/>
    <xf numFmtId="0" fontId="16" fillId="6" borderId="27" xfId="0" applyFont="1" applyFill="1" applyBorder="1"/>
    <xf numFmtId="0" fontId="16" fillId="6" borderId="27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 vertical="center"/>
    </xf>
    <xf numFmtId="2" fontId="14" fillId="0" borderId="0" xfId="1" applyNumberFormat="1" applyFont="1" applyFill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2" fontId="16" fillId="0" borderId="14" xfId="0" applyNumberFormat="1" applyFont="1" applyFill="1" applyBorder="1" applyAlignment="1">
      <alignment horizontal="center"/>
    </xf>
    <xf numFmtId="2" fontId="16" fillId="0" borderId="14" xfId="1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left" vertical="center"/>
    </xf>
    <xf numFmtId="43" fontId="14" fillId="5" borderId="0" xfId="0" applyNumberFormat="1" applyFont="1" applyFill="1" applyBorder="1" applyAlignment="1">
      <alignment horizontal="center"/>
    </xf>
    <xf numFmtId="43" fontId="14" fillId="0" borderId="0" xfId="1" applyFont="1" applyAlignment="1">
      <alignment horizontal="center"/>
    </xf>
    <xf numFmtId="43" fontId="14" fillId="0" borderId="0" xfId="3" applyNumberFormat="1" applyFont="1" applyFill="1" applyBorder="1" applyAlignment="1">
      <alignment horizontal="center"/>
    </xf>
    <xf numFmtId="43" fontId="14" fillId="0" borderId="0" xfId="3" applyNumberFormat="1" applyFont="1" applyAlignment="1">
      <alignment horizontal="center"/>
    </xf>
    <xf numFmtId="43" fontId="14" fillId="0" borderId="0" xfId="3" applyNumberFormat="1" applyFont="1" applyBorder="1" applyAlignment="1">
      <alignment horizontal="center"/>
    </xf>
    <xf numFmtId="43" fontId="14" fillId="0" borderId="0" xfId="1" applyFont="1" applyBorder="1" applyAlignment="1">
      <alignment horizontal="center"/>
    </xf>
    <xf numFmtId="0" fontId="16" fillId="5" borderId="14" xfId="0" applyFont="1" applyFill="1" applyBorder="1" applyAlignment="1">
      <alignment horizontal="left" vertical="center"/>
    </xf>
    <xf numFmtId="0" fontId="16" fillId="5" borderId="14" xfId="0" applyFont="1" applyFill="1" applyBorder="1"/>
    <xf numFmtId="2" fontId="16" fillId="5" borderId="14" xfId="0" applyNumberFormat="1" applyFont="1" applyFill="1" applyBorder="1" applyAlignment="1">
      <alignment horizontal="center"/>
    </xf>
    <xf numFmtId="2" fontId="14" fillId="5" borderId="0" xfId="0" applyNumberFormat="1" applyFont="1" applyFill="1" applyBorder="1"/>
    <xf numFmtId="2" fontId="14" fillId="0" borderId="0" xfId="0" applyNumberFormat="1" applyFont="1" applyBorder="1" applyAlignment="1">
      <alignment horizontal="center"/>
    </xf>
    <xf numFmtId="2" fontId="14" fillId="0" borderId="0" xfId="3" applyNumberFormat="1" applyFont="1" applyFill="1" applyBorder="1" applyAlignment="1">
      <alignment horizontal="center"/>
    </xf>
    <xf numFmtId="2" fontId="14" fillId="0" borderId="0" xfId="1" applyNumberFormat="1" applyFont="1" applyBorder="1" applyAlignment="1">
      <alignment horizontal="center"/>
    </xf>
    <xf numFmtId="2" fontId="16" fillId="5" borderId="14" xfId="0" applyNumberFormat="1" applyFont="1" applyFill="1" applyBorder="1"/>
    <xf numFmtId="2" fontId="16" fillId="0" borderId="0" xfId="0" applyNumberFormat="1" applyFont="1" applyFill="1" applyBorder="1"/>
    <xf numFmtId="2" fontId="16" fillId="0" borderId="0" xfId="1" applyNumberFormat="1" applyFont="1" applyFill="1" applyBorder="1" applyAlignment="1">
      <alignment horizontal="center"/>
    </xf>
    <xf numFmtId="2" fontId="14" fillId="0" borderId="16" xfId="1" applyNumberFormat="1" applyFont="1" applyFill="1" applyBorder="1" applyAlignment="1">
      <alignment horizontal="center"/>
    </xf>
    <xf numFmtId="2" fontId="14" fillId="0" borderId="0" xfId="3" applyNumberFormat="1" applyFont="1" applyFill="1" applyAlignment="1">
      <alignment horizontal="center"/>
    </xf>
    <xf numFmtId="2" fontId="14" fillId="0" borderId="0" xfId="3" applyNumberFormat="1" applyFont="1" applyAlignment="1">
      <alignment horizontal="center"/>
    </xf>
    <xf numFmtId="2" fontId="16" fillId="0" borderId="14" xfId="0" applyNumberFormat="1" applyFont="1" applyFill="1" applyBorder="1"/>
    <xf numFmtId="2" fontId="16" fillId="0" borderId="19" xfId="0" applyNumberFormat="1" applyFont="1" applyFill="1" applyBorder="1"/>
    <xf numFmtId="2" fontId="16" fillId="0" borderId="19" xfId="1" applyNumberFormat="1" applyFont="1" applyFill="1" applyBorder="1" applyAlignment="1">
      <alignment horizontal="center"/>
    </xf>
    <xf numFmtId="0" fontId="14" fillId="5" borderId="0" xfId="0" applyFont="1" applyFill="1"/>
    <xf numFmtId="10" fontId="14" fillId="0" borderId="0" xfId="3" applyNumberFormat="1" applyFont="1"/>
    <xf numFmtId="167" fontId="14" fillId="0" borderId="0" xfId="0" applyNumberFormat="1" applyFont="1"/>
    <xf numFmtId="2" fontId="14" fillId="0" borderId="0" xfId="1" applyNumberFormat="1" applyFont="1"/>
    <xf numFmtId="165" fontId="14" fillId="0" borderId="0" xfId="1" applyNumberFormat="1" applyFont="1"/>
    <xf numFmtId="2" fontId="14" fillId="0" borderId="0" xfId="3" applyNumberFormat="1" applyFont="1"/>
    <xf numFmtId="0" fontId="16" fillId="0" borderId="0" xfId="0" applyFont="1" applyBorder="1"/>
    <xf numFmtId="2" fontId="14" fillId="0" borderId="0" xfId="0" applyNumberFormat="1" applyFont="1" applyBorder="1"/>
    <xf numFmtId="39" fontId="14" fillId="0" borderId="0" xfId="1" applyNumberFormat="1" applyFont="1"/>
    <xf numFmtId="9" fontId="16" fillId="0" borderId="0" xfId="3" applyFont="1" applyBorder="1"/>
    <xf numFmtId="2" fontId="14" fillId="0" borderId="0" xfId="0" applyNumberFormat="1" applyFont="1" applyFill="1"/>
    <xf numFmtId="165" fontId="14" fillId="0" borderId="0" xfId="1" applyNumberFormat="1" applyFont="1" applyFill="1"/>
    <xf numFmtId="0" fontId="14" fillId="0" borderId="0" xfId="0" applyFont="1" applyFill="1"/>
    <xf numFmtId="0" fontId="21" fillId="0" borderId="0" xfId="0" applyFont="1"/>
    <xf numFmtId="166" fontId="22" fillId="0" borderId="0" xfId="0" applyNumberFormat="1" applyFont="1" applyFill="1"/>
    <xf numFmtId="0" fontId="14" fillId="5" borderId="20" xfId="0" applyFont="1" applyFill="1" applyBorder="1"/>
    <xf numFmtId="0" fontId="14" fillId="0" borderId="22" xfId="0" applyFont="1" applyBorder="1"/>
    <xf numFmtId="0" fontId="16" fillId="5" borderId="16" xfId="0" applyFont="1" applyFill="1" applyBorder="1"/>
    <xf numFmtId="2" fontId="16" fillId="5" borderId="0" xfId="0" applyNumberFormat="1" applyFont="1" applyFill="1" applyBorder="1" applyAlignment="1">
      <alignment horizontal="center"/>
    </xf>
    <xf numFmtId="2" fontId="14" fillId="5" borderId="0" xfId="0" applyNumberFormat="1" applyFont="1" applyFill="1" applyBorder="1" applyAlignment="1">
      <alignment horizontal="center"/>
    </xf>
    <xf numFmtId="2" fontId="23" fillId="0" borderId="16" xfId="1" applyNumberFormat="1" applyFont="1" applyFill="1" applyBorder="1" applyAlignment="1">
      <alignment horizontal="center"/>
    </xf>
    <xf numFmtId="2" fontId="23" fillId="5" borderId="16" xfId="1" applyNumberFormat="1" applyFont="1" applyFill="1" applyBorder="1" applyAlignment="1">
      <alignment horizontal="center"/>
    </xf>
    <xf numFmtId="0" fontId="16" fillId="5" borderId="19" xfId="0" applyFont="1" applyFill="1" applyBorder="1"/>
    <xf numFmtId="2" fontId="14" fillId="5" borderId="19" xfId="0" applyNumberFormat="1" applyFont="1" applyFill="1" applyBorder="1" applyAlignment="1">
      <alignment horizontal="center"/>
    </xf>
    <xf numFmtId="0" fontId="16" fillId="3" borderId="0" xfId="0" applyFont="1" applyFill="1"/>
    <xf numFmtId="165" fontId="16" fillId="0" borderId="0" xfId="1" applyNumberFormat="1" applyFont="1" applyFill="1" applyBorder="1" applyAlignment="1">
      <alignment horizontal="center"/>
    </xf>
    <xf numFmtId="165" fontId="16" fillId="4" borderId="0" xfId="1" applyNumberFormat="1" applyFont="1" applyFill="1" applyBorder="1"/>
    <xf numFmtId="165" fontId="16" fillId="4" borderId="0" xfId="1" applyNumberFormat="1" applyFont="1" applyFill="1" applyBorder="1" applyAlignment="1">
      <alignment horizontal="center"/>
    </xf>
    <xf numFmtId="165" fontId="16" fillId="4" borderId="14" xfId="1" applyNumberFormat="1" applyFont="1" applyFill="1" applyBorder="1" applyAlignment="1">
      <alignment horizontal="center"/>
    </xf>
    <xf numFmtId="165" fontId="23" fillId="4" borderId="14" xfId="1" applyNumberFormat="1" applyFont="1" applyFill="1" applyBorder="1" applyAlignment="1">
      <alignment horizontal="center"/>
    </xf>
    <xf numFmtId="165" fontId="23" fillId="4" borderId="0" xfId="1" applyNumberFormat="1" applyFont="1" applyFill="1" applyBorder="1" applyAlignment="1">
      <alignment horizontal="center"/>
    </xf>
    <xf numFmtId="43" fontId="16" fillId="4" borderId="16" xfId="1" applyNumberFormat="1" applyFont="1" applyFill="1" applyBorder="1" applyAlignment="1">
      <alignment horizontal="center"/>
    </xf>
    <xf numFmtId="43" fontId="23" fillId="4" borderId="0" xfId="1" applyNumberFormat="1" applyFont="1" applyFill="1" applyAlignment="1">
      <alignment horizontal="center"/>
    </xf>
    <xf numFmtId="43" fontId="23" fillId="4" borderId="16" xfId="1" applyNumberFormat="1" applyFont="1" applyFill="1" applyBorder="1" applyAlignment="1">
      <alignment horizontal="center"/>
    </xf>
    <xf numFmtId="2" fontId="22" fillId="0" borderId="0" xfId="1" applyNumberFormat="1" applyFont="1" applyFill="1" applyBorder="1" applyAlignment="1">
      <alignment horizontal="center"/>
    </xf>
    <xf numFmtId="2" fontId="22" fillId="0" borderId="0" xfId="3" applyNumberFormat="1" applyFont="1" applyFill="1" applyBorder="1" applyAlignment="1">
      <alignment horizontal="center"/>
    </xf>
    <xf numFmtId="2" fontId="14" fillId="0" borderId="14" xfId="0" applyNumberFormat="1" applyFont="1" applyBorder="1" applyAlignment="1">
      <alignment horizontal="center"/>
    </xf>
    <xf numFmtId="2" fontId="14" fillId="0" borderId="14" xfId="1" applyNumberFormat="1" applyFont="1" applyBorder="1" applyAlignment="1">
      <alignment horizontal="center"/>
    </xf>
    <xf numFmtId="2" fontId="23" fillId="4" borderId="15" xfId="1" applyNumberFormat="1" applyFont="1" applyFill="1" applyBorder="1" applyAlignment="1">
      <alignment horizontal="center"/>
    </xf>
    <xf numFmtId="2" fontId="23" fillId="4" borderId="14" xfId="1" applyNumberFormat="1" applyFont="1" applyFill="1" applyBorder="1" applyAlignment="1">
      <alignment horizontal="center"/>
    </xf>
    <xf numFmtId="2" fontId="23" fillId="4" borderId="17" xfId="1" applyNumberFormat="1" applyFont="1" applyFill="1" applyBorder="1" applyAlignment="1">
      <alignment horizontal="center"/>
    </xf>
    <xf numFmtId="10" fontId="23" fillId="4" borderId="16" xfId="3" applyNumberFormat="1" applyFont="1" applyFill="1" applyBorder="1" applyAlignment="1">
      <alignment horizontal="center"/>
    </xf>
    <xf numFmtId="2" fontId="22" fillId="0" borderId="18" xfId="1" applyNumberFormat="1" applyFont="1" applyFill="1" applyBorder="1" applyAlignment="1">
      <alignment horizontal="center"/>
    </xf>
    <xf numFmtId="9" fontId="22" fillId="0" borderId="0" xfId="3" applyFont="1" applyFill="1" applyBorder="1" applyAlignment="1">
      <alignment horizontal="center"/>
    </xf>
    <xf numFmtId="10" fontId="22" fillId="0" borderId="0" xfId="3" applyNumberFormat="1" applyFont="1" applyFill="1" applyBorder="1" applyAlignment="1">
      <alignment horizontal="center"/>
    </xf>
    <xf numFmtId="2" fontId="22" fillId="0" borderId="15" xfId="1" applyNumberFormat="1" applyFont="1" applyFill="1" applyBorder="1" applyAlignment="1">
      <alignment horizontal="center"/>
    </xf>
    <xf numFmtId="10" fontId="22" fillId="0" borderId="14" xfId="3" applyNumberFormat="1" applyFont="1" applyFill="1" applyBorder="1" applyAlignment="1">
      <alignment horizontal="center"/>
    </xf>
    <xf numFmtId="0" fontId="14" fillId="0" borderId="14" xfId="0" applyFont="1" applyBorder="1"/>
    <xf numFmtId="0" fontId="16" fillId="4" borderId="0" xfId="0" applyFont="1" applyFill="1"/>
    <xf numFmtId="43" fontId="14" fillId="0" borderId="0" xfId="1" applyFont="1"/>
    <xf numFmtId="43" fontId="14" fillId="0" borderId="0" xfId="1" applyFont="1" applyFill="1" applyBorder="1"/>
    <xf numFmtId="10" fontId="14" fillId="0" borderId="0" xfId="1" applyNumberFormat="1" applyFont="1" applyFill="1" applyBorder="1"/>
    <xf numFmtId="43" fontId="14" fillId="0" borderId="0" xfId="1" applyNumberFormat="1" applyFont="1"/>
    <xf numFmtId="165" fontId="16" fillId="0" borderId="0" xfId="1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left"/>
    </xf>
    <xf numFmtId="165" fontId="23" fillId="4" borderId="14" xfId="1" applyNumberFormat="1" applyFont="1" applyFill="1" applyBorder="1"/>
    <xf numFmtId="165" fontId="23" fillId="4" borderId="0" xfId="1" applyNumberFormat="1" applyFont="1" applyFill="1" applyBorder="1"/>
    <xf numFmtId="165" fontId="23" fillId="0" borderId="0" xfId="1" applyNumberFormat="1" applyFont="1" applyFill="1" applyBorder="1"/>
    <xf numFmtId="0" fontId="16" fillId="4" borderId="16" xfId="0" applyFont="1" applyFill="1" applyBorder="1" applyAlignment="1">
      <alignment horizontal="left"/>
    </xf>
    <xf numFmtId="2" fontId="23" fillId="4" borderId="16" xfId="1" applyNumberFormat="1" applyFont="1" applyFill="1" applyBorder="1" applyAlignment="1">
      <alignment horizontal="center"/>
    </xf>
    <xf numFmtId="165" fontId="16" fillId="0" borderId="0" xfId="1" applyNumberFormat="1" applyFont="1"/>
    <xf numFmtId="43" fontId="16" fillId="0" borderId="0" xfId="1" applyFont="1" applyFill="1" applyAlignment="1">
      <alignment horizontal="center"/>
    </xf>
    <xf numFmtId="43" fontId="16" fillId="0" borderId="0" xfId="1" applyFont="1" applyFill="1" applyBorder="1" applyAlignment="1">
      <alignment horizontal="center"/>
    </xf>
    <xf numFmtId="2" fontId="22" fillId="0" borderId="0" xfId="1" applyNumberFormat="1" applyFont="1" applyBorder="1" applyAlignment="1">
      <alignment horizontal="center"/>
    </xf>
    <xf numFmtId="2" fontId="22" fillId="0" borderId="0" xfId="1" applyNumberFormat="1" applyFont="1" applyAlignment="1">
      <alignment horizontal="center"/>
    </xf>
    <xf numFmtId="2" fontId="14" fillId="0" borderId="14" xfId="0" applyNumberFormat="1" applyFont="1" applyBorder="1"/>
    <xf numFmtId="49" fontId="22" fillId="5" borderId="0" xfId="0" applyNumberFormat="1" applyFont="1" applyFill="1" applyBorder="1" applyAlignment="1"/>
    <xf numFmtId="49" fontId="24" fillId="0" borderId="0" xfId="1" applyNumberFormat="1" applyFont="1" applyBorder="1"/>
    <xf numFmtId="43" fontId="24" fillId="0" borderId="0" xfId="1" applyFont="1" applyBorder="1"/>
    <xf numFmtId="43" fontId="14" fillId="0" borderId="0" xfId="1" applyFont="1" applyBorder="1"/>
    <xf numFmtId="0" fontId="19" fillId="0" borderId="30" xfId="6" applyFont="1" applyFill="1" applyBorder="1" applyAlignment="1">
      <alignment wrapText="1"/>
    </xf>
    <xf numFmtId="0" fontId="19" fillId="0" borderId="0" xfId="6" applyFont="1" applyFill="1" applyBorder="1" applyAlignment="1">
      <alignment wrapText="1"/>
    </xf>
    <xf numFmtId="49" fontId="14" fillId="0" borderId="0" xfId="1" applyNumberFormat="1" applyFont="1" applyBorder="1"/>
    <xf numFmtId="49" fontId="16" fillId="4" borderId="0" xfId="0" applyNumberFormat="1" applyFont="1" applyFill="1" applyBorder="1" applyAlignment="1">
      <alignment horizontal="left"/>
    </xf>
    <xf numFmtId="49" fontId="14" fillId="0" borderId="0" xfId="0" applyNumberFormat="1" applyFont="1"/>
    <xf numFmtId="49" fontId="16" fillId="0" borderId="0" xfId="0" applyNumberFormat="1" applyFont="1"/>
    <xf numFmtId="165" fontId="23" fillId="0" borderId="0" xfId="1" applyNumberFormat="1" applyFont="1" applyFill="1" applyBorder="1" applyAlignment="1">
      <alignment horizontal="center"/>
    </xf>
    <xf numFmtId="49" fontId="16" fillId="4" borderId="0" xfId="0" applyNumberFormat="1" applyFont="1" applyFill="1" applyBorder="1" applyAlignment="1">
      <alignment horizontal="left" wrapText="1"/>
    </xf>
    <xf numFmtId="2" fontId="16" fillId="4" borderId="16" xfId="1" applyNumberFormat="1" applyFont="1" applyFill="1" applyBorder="1" applyAlignment="1">
      <alignment horizontal="center"/>
    </xf>
    <xf numFmtId="2" fontId="23" fillId="4" borderId="0" xfId="1" applyNumberFormat="1" applyFont="1" applyFill="1" applyAlignment="1">
      <alignment horizontal="center"/>
    </xf>
    <xf numFmtId="49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2" fontId="23" fillId="0" borderId="0" xfId="1" applyNumberFormat="1" applyFont="1" applyFill="1" applyAlignment="1">
      <alignment horizontal="center"/>
    </xf>
    <xf numFmtId="2" fontId="23" fillId="0" borderId="0" xfId="1" applyNumberFormat="1" applyFont="1" applyFill="1" applyBorder="1" applyAlignment="1">
      <alignment horizontal="center"/>
    </xf>
    <xf numFmtId="0" fontId="14" fillId="0" borderId="18" xfId="0" applyFont="1" applyFill="1" applyBorder="1"/>
    <xf numFmtId="10" fontId="23" fillId="0" borderId="0" xfId="3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2" fontId="14" fillId="0" borderId="18" xfId="0" applyNumberFormat="1" applyFont="1" applyFill="1" applyBorder="1" applyAlignment="1">
      <alignment horizontal="center"/>
    </xf>
    <xf numFmtId="2" fontId="22" fillId="0" borderId="14" xfId="1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/>
    <xf numFmtId="0" fontId="14" fillId="0" borderId="16" xfId="0" applyFont="1" applyBorder="1"/>
    <xf numFmtId="2" fontId="22" fillId="0" borderId="16" xfId="1" applyNumberFormat="1" applyFont="1" applyFill="1" applyBorder="1" applyAlignment="1">
      <alignment horizontal="center"/>
    </xf>
    <xf numFmtId="49" fontId="14" fillId="0" borderId="0" xfId="0" applyNumberFormat="1" applyFont="1" applyBorder="1"/>
    <xf numFmtId="9" fontId="14" fillId="0" borderId="0" xfId="3" applyFont="1" applyBorder="1"/>
    <xf numFmtId="49" fontId="14" fillId="0" borderId="0" xfId="0" applyNumberFormat="1" applyFont="1" applyFill="1" applyBorder="1"/>
    <xf numFmtId="9" fontId="14" fillId="0" borderId="0" xfId="3" applyFont="1" applyFill="1" applyBorder="1"/>
    <xf numFmtId="43" fontId="14" fillId="0" borderId="0" xfId="1" applyFont="1" applyFill="1"/>
    <xf numFmtId="10" fontId="14" fillId="0" borderId="0" xfId="1" applyNumberFormat="1" applyFont="1" applyFill="1"/>
    <xf numFmtId="0" fontId="25" fillId="0" borderId="0" xfId="0" applyFont="1"/>
    <xf numFmtId="0" fontId="16" fillId="4" borderId="0" xfId="0" applyFont="1" applyFill="1" applyBorder="1" applyAlignment="1">
      <alignment horizontal="right"/>
    </xf>
    <xf numFmtId="165" fontId="16" fillId="4" borderId="14" xfId="1" applyNumberFormat="1" applyFont="1" applyFill="1" applyBorder="1"/>
    <xf numFmtId="2" fontId="16" fillId="4" borderId="0" xfId="0" applyNumberFormat="1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9" fontId="23" fillId="0" borderId="0" xfId="3" applyFont="1" applyFill="1" applyBorder="1" applyAlignment="1">
      <alignment horizontal="center"/>
    </xf>
    <xf numFmtId="43" fontId="14" fillId="0" borderId="16" xfId="1" applyFont="1" applyFill="1" applyBorder="1"/>
    <xf numFmtId="43" fontId="24" fillId="0" borderId="0" xfId="1" applyFont="1" applyFill="1" applyBorder="1"/>
    <xf numFmtId="49" fontId="14" fillId="0" borderId="0" xfId="1" applyNumberFormat="1" applyFont="1" applyFill="1" applyBorder="1" applyAlignment="1">
      <alignment horizontal="left"/>
    </xf>
    <xf numFmtId="49" fontId="16" fillId="4" borderId="0" xfId="0" applyNumberFormat="1" applyFont="1" applyFill="1"/>
    <xf numFmtId="0" fontId="14" fillId="4" borderId="0" xfId="0" applyFont="1" applyFill="1"/>
    <xf numFmtId="49" fontId="16" fillId="4" borderId="0" xfId="1" applyNumberFormat="1" applyFont="1" applyFill="1" applyAlignment="1">
      <alignment horizontal="left"/>
    </xf>
    <xf numFmtId="0" fontId="16" fillId="0" borderId="0" xfId="0" applyFont="1" applyFill="1" applyBorder="1" applyAlignment="1">
      <alignment horizontal="right"/>
    </xf>
    <xf numFmtId="43" fontId="23" fillId="0" borderId="0" xfId="1" applyNumberFormat="1" applyFont="1" applyFill="1" applyBorder="1" applyAlignment="1">
      <alignment horizontal="center"/>
    </xf>
    <xf numFmtId="49" fontId="16" fillId="0" borderId="0" xfId="0" applyNumberFormat="1" applyFont="1" applyFill="1"/>
    <xf numFmtId="0" fontId="16" fillId="0" borderId="0" xfId="0" applyFont="1" applyFill="1"/>
    <xf numFmtId="43" fontId="16" fillId="0" borderId="0" xfId="0" applyNumberFormat="1" applyFont="1" applyFill="1" applyBorder="1"/>
    <xf numFmtId="0" fontId="19" fillId="0" borderId="0" xfId="5" applyFont="1" applyFill="1" applyBorder="1" applyAlignment="1"/>
    <xf numFmtId="2" fontId="19" fillId="0" borderId="0" xfId="5" applyNumberFormat="1" applyFont="1" applyFill="1" applyBorder="1" applyAlignment="1">
      <alignment horizontal="center"/>
    </xf>
    <xf numFmtId="0" fontId="24" fillId="0" borderId="0" xfId="0" applyFont="1" applyBorder="1"/>
    <xf numFmtId="43" fontId="14" fillId="0" borderId="0" xfId="1" applyNumberFormat="1" applyFont="1" applyFill="1"/>
    <xf numFmtId="43" fontId="14" fillId="0" borderId="0" xfId="1" applyNumberFormat="1" applyFont="1" applyFill="1" applyBorder="1"/>
    <xf numFmtId="0" fontId="23" fillId="5" borderId="0" xfId="0" applyFont="1" applyFill="1" applyBorder="1"/>
    <xf numFmtId="0" fontId="22" fillId="0" borderId="0" xfId="0" applyFont="1"/>
    <xf numFmtId="2" fontId="22" fillId="0" borderId="0" xfId="0" applyNumberFormat="1" applyFont="1"/>
    <xf numFmtId="0" fontId="22" fillId="0" borderId="0" xfId="0" applyFont="1" applyFill="1"/>
    <xf numFmtId="165" fontId="22" fillId="0" borderId="0" xfId="1" applyNumberFormat="1" applyFont="1"/>
    <xf numFmtId="165" fontId="22" fillId="0" borderId="0" xfId="1" applyNumberFormat="1" applyFont="1" applyFill="1"/>
    <xf numFmtId="0" fontId="22" fillId="0" borderId="19" xfId="0" applyFont="1" applyBorder="1"/>
    <xf numFmtId="0" fontId="22" fillId="5" borderId="20" xfId="0" applyFont="1" applyFill="1" applyBorder="1"/>
    <xf numFmtId="0" fontId="23" fillId="5" borderId="20" xfId="0" applyFont="1" applyFill="1" applyBorder="1"/>
    <xf numFmtId="0" fontId="23" fillId="5" borderId="20" xfId="0" applyFont="1" applyFill="1" applyBorder="1" applyAlignment="1">
      <alignment horizontal="center" wrapText="1"/>
    </xf>
    <xf numFmtId="0" fontId="23" fillId="5" borderId="29" xfId="0" applyFont="1" applyFill="1" applyBorder="1" applyAlignment="1">
      <alignment horizontal="center" wrapText="1"/>
    </xf>
    <xf numFmtId="0" fontId="23" fillId="5" borderId="22" xfId="0" applyFont="1" applyFill="1" applyBorder="1" applyAlignment="1">
      <alignment horizontal="center"/>
    </xf>
    <xf numFmtId="0" fontId="22" fillId="0" borderId="22" xfId="0" applyFont="1" applyBorder="1"/>
    <xf numFmtId="0" fontId="22" fillId="0" borderId="0" xfId="0" applyFont="1" applyBorder="1"/>
    <xf numFmtId="0" fontId="23" fillId="5" borderId="14" xfId="0" applyFont="1" applyFill="1" applyBorder="1"/>
    <xf numFmtId="0" fontId="23" fillId="5" borderId="21" xfId="0" applyFont="1" applyFill="1" applyBorder="1"/>
    <xf numFmtId="0" fontId="23" fillId="5" borderId="21" xfId="0" applyFont="1" applyFill="1" applyBorder="1" applyAlignment="1">
      <alignment horizontal="right"/>
    </xf>
    <xf numFmtId="0" fontId="23" fillId="5" borderId="21" xfId="0" applyFont="1" applyFill="1" applyBorder="1" applyAlignment="1">
      <alignment horizontal="center"/>
    </xf>
    <xf numFmtId="0" fontId="23" fillId="5" borderId="28" xfId="0" applyFont="1" applyFill="1" applyBorder="1"/>
    <xf numFmtId="0" fontId="23" fillId="0" borderId="16" xfId="0" applyFont="1" applyBorder="1" applyAlignment="1">
      <alignment horizontal="center"/>
    </xf>
    <xf numFmtId="0" fontId="23" fillId="5" borderId="16" xfId="0" applyFont="1" applyFill="1" applyBorder="1"/>
    <xf numFmtId="2" fontId="23" fillId="5" borderId="16" xfId="0" applyNumberFormat="1" applyFont="1" applyFill="1" applyBorder="1" applyAlignment="1">
      <alignment horizontal="center"/>
    </xf>
    <xf numFmtId="2" fontId="23" fillId="0" borderId="24" xfId="1" applyNumberFormat="1" applyFont="1" applyFill="1" applyBorder="1" applyAlignment="1">
      <alignment horizontal="center"/>
    </xf>
    <xf numFmtId="2" fontId="23" fillId="5" borderId="0" xfId="0" applyNumberFormat="1" applyFont="1" applyFill="1" applyBorder="1" applyAlignment="1">
      <alignment horizontal="center"/>
    </xf>
    <xf numFmtId="0" fontId="22" fillId="5" borderId="0" xfId="0" applyFont="1" applyFill="1" applyBorder="1"/>
    <xf numFmtId="2" fontId="22" fillId="5" borderId="0" xfId="0" applyNumberFormat="1" applyFont="1" applyFill="1" applyBorder="1" applyAlignment="1">
      <alignment horizontal="center"/>
    </xf>
    <xf numFmtId="2" fontId="22" fillId="0" borderId="0" xfId="1" applyNumberFormat="1" applyFont="1" applyFill="1" applyAlignment="1">
      <alignment horizontal="center"/>
    </xf>
    <xf numFmtId="2" fontId="22" fillId="0" borderId="24" xfId="0" applyNumberFormat="1" applyFont="1" applyFill="1" applyBorder="1" applyAlignment="1">
      <alignment horizontal="center"/>
    </xf>
    <xf numFmtId="2" fontId="22" fillId="5" borderId="14" xfId="0" applyNumberFormat="1" applyFont="1" applyFill="1" applyBorder="1" applyAlignment="1">
      <alignment horizontal="center"/>
    </xf>
    <xf numFmtId="2" fontId="23" fillId="5" borderId="16" xfId="0" applyNumberFormat="1" applyFont="1" applyFill="1" applyBorder="1"/>
    <xf numFmtId="2" fontId="23" fillId="5" borderId="23" xfId="0" applyNumberFormat="1" applyFont="1" applyFill="1" applyBorder="1" applyAlignment="1">
      <alignment horizontal="center"/>
    </xf>
    <xf numFmtId="43" fontId="22" fillId="5" borderId="0" xfId="1" applyFont="1" applyFill="1" applyBorder="1" applyAlignment="1">
      <alignment horizontal="center"/>
    </xf>
    <xf numFmtId="43" fontId="22" fillId="0" borderId="0" xfId="1" applyFont="1" applyFill="1" applyAlignment="1">
      <alignment horizontal="center"/>
    </xf>
    <xf numFmtId="43" fontId="22" fillId="0" borderId="0" xfId="1" applyFont="1" applyFill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/>
    </xf>
    <xf numFmtId="2" fontId="22" fillId="0" borderId="14" xfId="0" applyNumberFormat="1" applyFont="1" applyFill="1" applyBorder="1" applyAlignment="1">
      <alignment horizontal="center"/>
    </xf>
    <xf numFmtId="10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3" fillId="5" borderId="19" xfId="0" applyFont="1" applyFill="1" applyBorder="1"/>
    <xf numFmtId="0" fontId="22" fillId="5" borderId="19" xfId="0" applyFont="1" applyFill="1" applyBorder="1"/>
    <xf numFmtId="2" fontId="22" fillId="5" borderId="19" xfId="0" applyNumberFormat="1" applyFont="1" applyFill="1" applyBorder="1" applyAlignment="1">
      <alignment horizontal="center"/>
    </xf>
    <xf numFmtId="2" fontId="22" fillId="0" borderId="19" xfId="0" applyNumberFormat="1" applyFont="1" applyFill="1" applyBorder="1" applyAlignment="1">
      <alignment horizontal="center"/>
    </xf>
    <xf numFmtId="2" fontId="22" fillId="0" borderId="19" xfId="1" applyNumberFormat="1" applyFont="1" applyFill="1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2" fontId="22" fillId="0" borderId="26" xfId="0" applyNumberFormat="1" applyFont="1" applyFill="1" applyBorder="1" applyAlignment="1">
      <alignment horizontal="center"/>
    </xf>
    <xf numFmtId="0" fontId="22" fillId="5" borderId="0" xfId="0" applyFont="1" applyFill="1"/>
    <xf numFmtId="2" fontId="22" fillId="5" borderId="0" xfId="0" applyNumberFormat="1" applyFont="1" applyFill="1"/>
    <xf numFmtId="2" fontId="22" fillId="0" borderId="0" xfId="0" applyNumberFormat="1" applyFont="1" applyBorder="1"/>
    <xf numFmtId="2" fontId="22" fillId="0" borderId="0" xfId="0" applyNumberFormat="1" applyFont="1" applyFill="1"/>
    <xf numFmtId="43" fontId="22" fillId="0" borderId="0" xfId="0" applyNumberFormat="1" applyFont="1"/>
    <xf numFmtId="2" fontId="26" fillId="0" borderId="0" xfId="0" applyNumberFormat="1" applyFont="1"/>
    <xf numFmtId="166" fontId="26" fillId="0" borderId="0" xfId="1" applyNumberFormat="1" applyFont="1"/>
    <xf numFmtId="2" fontId="23" fillId="0" borderId="0" xfId="0" applyNumberFormat="1" applyFont="1"/>
    <xf numFmtId="0" fontId="27" fillId="5" borderId="0" xfId="0" applyFont="1" applyFill="1" applyBorder="1"/>
    <xf numFmtId="165" fontId="23" fillId="0" borderId="0" xfId="1" applyNumberFormat="1" applyFont="1" applyFill="1" applyAlignment="1">
      <alignment horizontal="center"/>
    </xf>
    <xf numFmtId="2" fontId="14" fillId="0" borderId="0" xfId="1" applyNumberFormat="1" applyFont="1" applyFill="1"/>
    <xf numFmtId="2" fontId="16" fillId="0" borderId="0" xfId="0" applyNumberFormat="1" applyFont="1" applyFill="1" applyBorder="1" applyAlignment="1">
      <alignment horizontal="right"/>
    </xf>
    <xf numFmtId="9" fontId="16" fillId="0" borderId="0" xfId="3" applyFont="1" applyFill="1" applyBorder="1" applyAlignment="1">
      <alignment horizontal="right"/>
    </xf>
    <xf numFmtId="43" fontId="14" fillId="0" borderId="16" xfId="1" applyNumberFormat="1" applyFont="1" applyBorder="1"/>
    <xf numFmtId="10" fontId="22" fillId="0" borderId="16" xfId="3" applyNumberFormat="1" applyFont="1" applyFill="1" applyBorder="1" applyAlignment="1">
      <alignment horizontal="center"/>
    </xf>
    <xf numFmtId="43" fontId="14" fillId="0" borderId="0" xfId="1" applyNumberFormat="1" applyFont="1" applyBorder="1"/>
    <xf numFmtId="9" fontId="14" fillId="0" borderId="0" xfId="3" applyNumberFormat="1" applyFont="1" applyFill="1" applyBorder="1" applyAlignment="1">
      <alignment horizontal="center"/>
    </xf>
    <xf numFmtId="0" fontId="28" fillId="0" borderId="0" xfId="0" applyFont="1" applyFill="1" applyBorder="1"/>
    <xf numFmtId="2" fontId="14" fillId="0" borderId="0" xfId="3" applyNumberFormat="1" applyFont="1" applyBorder="1"/>
    <xf numFmtId="10" fontId="14" fillId="0" borderId="0" xfId="3" applyNumberFormat="1" applyFont="1" applyBorder="1"/>
    <xf numFmtId="0" fontId="19" fillId="0" borderId="0" xfId="4" applyFont="1" applyFill="1" applyBorder="1" applyAlignment="1">
      <alignment wrapText="1"/>
    </xf>
    <xf numFmtId="166" fontId="14" fillId="0" borderId="0" xfId="1" applyNumberFormat="1" applyFont="1"/>
    <xf numFmtId="0" fontId="16" fillId="6" borderId="19" xfId="0" applyFont="1" applyFill="1" applyBorder="1" applyAlignment="1">
      <alignment horizontal="right"/>
    </xf>
    <xf numFmtId="43" fontId="16" fillId="0" borderId="0" xfId="1" applyFont="1" applyAlignment="1">
      <alignment horizontal="center"/>
    </xf>
    <xf numFmtId="166" fontId="14" fillId="5" borderId="0" xfId="1" applyNumberFormat="1" applyFont="1" applyFill="1" applyBorder="1"/>
    <xf numFmtId="0" fontId="16" fillId="5" borderId="0" xfId="0" applyFont="1" applyFill="1"/>
    <xf numFmtId="166" fontId="14" fillId="5" borderId="0" xfId="1" applyNumberFormat="1" applyFont="1" applyFill="1" applyBorder="1" applyAlignment="1">
      <alignment horizontal="right"/>
    </xf>
    <xf numFmtId="0" fontId="16" fillId="5" borderId="22" xfId="0" applyFont="1" applyFill="1" applyBorder="1"/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5" borderId="20" xfId="0" applyFont="1" applyFill="1" applyBorder="1" applyAlignment="1"/>
    <xf numFmtId="166" fontId="14" fillId="0" borderId="22" xfId="1" applyNumberFormat="1" applyFont="1" applyBorder="1"/>
    <xf numFmtId="0" fontId="14" fillId="0" borderId="20" xfId="0" applyFont="1" applyBorder="1"/>
    <xf numFmtId="0" fontId="16" fillId="0" borderId="16" xfId="0" applyFont="1" applyFill="1" applyBorder="1" applyAlignment="1">
      <alignment horizontal="right"/>
    </xf>
    <xf numFmtId="0" fontId="16" fillId="5" borderId="23" xfId="0" applyFont="1" applyFill="1" applyBorder="1"/>
    <xf numFmtId="0" fontId="16" fillId="0" borderId="0" xfId="0" applyFont="1" applyBorder="1" applyAlignment="1">
      <alignment horizontal="right"/>
    </xf>
    <xf numFmtId="0" fontId="16" fillId="0" borderId="16" xfId="0" applyFont="1" applyBorder="1" applyAlignment="1">
      <alignment horizontal="right"/>
    </xf>
    <xf numFmtId="43" fontId="14" fillId="0" borderId="24" xfId="0" applyNumberFormat="1" applyFont="1" applyFill="1" applyBorder="1" applyAlignment="1">
      <alignment horizontal="right"/>
    </xf>
    <xf numFmtId="43" fontId="14" fillId="0" borderId="0" xfId="0" applyNumberFormat="1" applyFont="1" applyFill="1" applyAlignment="1">
      <alignment horizontal="right"/>
    </xf>
    <xf numFmtId="43" fontId="14" fillId="0" borderId="0" xfId="0" applyNumberFormat="1" applyFont="1" applyFill="1" applyBorder="1" applyAlignment="1">
      <alignment horizontal="right"/>
    </xf>
    <xf numFmtId="43" fontId="14" fillId="5" borderId="0" xfId="1" applyNumberFormat="1" applyFont="1" applyFill="1" applyBorder="1" applyAlignment="1">
      <alignment horizontal="right"/>
    </xf>
    <xf numFmtId="43" fontId="14" fillId="0" borderId="24" xfId="0" applyNumberFormat="1" applyFont="1" applyFill="1" applyBorder="1"/>
    <xf numFmtId="43" fontId="14" fillId="0" borderId="0" xfId="0" applyNumberFormat="1" applyFont="1" applyFill="1"/>
    <xf numFmtId="43" fontId="16" fillId="5" borderId="14" xfId="1" applyNumberFormat="1" applyFont="1" applyFill="1" applyBorder="1" applyAlignment="1">
      <alignment horizontal="center"/>
    </xf>
    <xf numFmtId="43" fontId="16" fillId="5" borderId="25" xfId="1" applyNumberFormat="1" applyFont="1" applyFill="1" applyBorder="1" applyAlignment="1">
      <alignment horizontal="right"/>
    </xf>
    <xf numFmtId="43" fontId="16" fillId="5" borderId="14" xfId="1" applyNumberFormat="1" applyFont="1" applyFill="1" applyBorder="1" applyAlignment="1">
      <alignment horizontal="right"/>
    </xf>
    <xf numFmtId="43" fontId="16" fillId="5" borderId="14" xfId="0" applyNumberFormat="1" applyFont="1" applyFill="1" applyBorder="1" applyAlignment="1">
      <alignment horizontal="right"/>
    </xf>
    <xf numFmtId="164" fontId="14" fillId="0" borderId="24" xfId="0" applyNumberFormat="1" applyFont="1" applyBorder="1"/>
    <xf numFmtId="164" fontId="14" fillId="0" borderId="0" xfId="0" applyNumberFormat="1" applyFont="1"/>
    <xf numFmtId="164" fontId="14" fillId="0" borderId="0" xfId="0" applyNumberFormat="1" applyFont="1" applyBorder="1"/>
    <xf numFmtId="2" fontId="14" fillId="5" borderId="0" xfId="1" applyNumberFormat="1" applyFont="1" applyFill="1" applyBorder="1" applyAlignment="1">
      <alignment horizontal="right"/>
    </xf>
    <xf numFmtId="43" fontId="16" fillId="0" borderId="14" xfId="1" applyNumberFormat="1" applyFont="1" applyFill="1" applyBorder="1" applyAlignment="1">
      <alignment horizontal="right"/>
    </xf>
    <xf numFmtId="2" fontId="14" fillId="0" borderId="24" xfId="3" applyNumberFormat="1" applyFont="1" applyBorder="1"/>
    <xf numFmtId="2" fontId="14" fillId="5" borderId="0" xfId="1" applyNumberFormat="1" applyFont="1" applyFill="1" applyBorder="1" applyAlignment="1"/>
    <xf numFmtId="2" fontId="14" fillId="0" borderId="24" xfId="0" applyNumberFormat="1" applyFont="1" applyBorder="1"/>
    <xf numFmtId="2" fontId="16" fillId="5" borderId="19" xfId="0" applyNumberFormat="1" applyFont="1" applyFill="1" applyBorder="1" applyAlignment="1">
      <alignment horizontal="center"/>
    </xf>
    <xf numFmtId="43" fontId="16" fillId="5" borderId="19" xfId="1" applyNumberFormat="1" applyFont="1" applyFill="1" applyBorder="1" applyAlignment="1">
      <alignment horizontal="right"/>
    </xf>
    <xf numFmtId="43" fontId="16" fillId="5" borderId="26" xfId="1" applyNumberFormat="1" applyFont="1" applyFill="1" applyBorder="1" applyAlignment="1">
      <alignment horizontal="right"/>
    </xf>
    <xf numFmtId="43" fontId="16" fillId="5" borderId="19" xfId="0" applyNumberFormat="1" applyFont="1" applyFill="1" applyBorder="1" applyAlignment="1">
      <alignment horizontal="right"/>
    </xf>
    <xf numFmtId="10" fontId="16" fillId="0" borderId="0" xfId="3" applyNumberFormat="1" applyFont="1"/>
    <xf numFmtId="2" fontId="16" fillId="0" borderId="0" xfId="0" applyNumberFormat="1" applyFont="1"/>
    <xf numFmtId="2" fontId="24" fillId="0" borderId="0" xfId="0" applyNumberFormat="1" applyFont="1"/>
    <xf numFmtId="2" fontId="16" fillId="0" borderId="0" xfId="1" applyNumberFormat="1" applyFont="1"/>
    <xf numFmtId="168" fontId="15" fillId="0" borderId="0" xfId="3" applyNumberFormat="1" applyFont="1" applyFill="1" applyBorder="1"/>
    <xf numFmtId="168" fontId="14" fillId="0" borderId="0" xfId="3" applyNumberFormat="1" applyFont="1" applyFill="1" applyBorder="1"/>
    <xf numFmtId="0" fontId="16" fillId="5" borderId="20" xfId="0" applyFont="1" applyFill="1" applyBorder="1" applyAlignment="1">
      <alignment horizontal="center"/>
    </xf>
    <xf numFmtId="0" fontId="23" fillId="5" borderId="22" xfId="0" applyFont="1" applyFill="1" applyBorder="1" applyAlignment="1">
      <alignment horizontal="center" wrapText="1"/>
    </xf>
    <xf numFmtId="165" fontId="16" fillId="0" borderId="0" xfId="1" applyNumberFormat="1" applyFont="1" applyFill="1" applyBorder="1" applyAlignment="1">
      <alignment horizontal="center"/>
    </xf>
    <xf numFmtId="168" fontId="14" fillId="0" borderId="0" xfId="3" applyNumberFormat="1" applyFont="1"/>
    <xf numFmtId="43" fontId="16" fillId="5" borderId="19" xfId="1" applyNumberFormat="1" applyFont="1" applyFill="1" applyBorder="1" applyAlignment="1">
      <alignment horizontal="center"/>
    </xf>
  </cellXfs>
  <cellStyles count="7">
    <cellStyle name="Comma" xfId="1" builtinId="3"/>
    <cellStyle name="Comma 3" xfId="2"/>
    <cellStyle name="Normal" xfId="0" builtinId="0"/>
    <cellStyle name="Normal_Sheet1" xfId="4"/>
    <cellStyle name="Normal_Sheet4" xfId="5"/>
    <cellStyle name="Normal_Sheet7" xfId="6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en-US"/>
              <a:t>Rwanda's Formal External Trade in Goods  (values in US$ million)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1058345044041099E-2"/>
          <c:y val="0.16089129483814524"/>
          <c:w val="0.89590089941686168"/>
          <c:h val="0.78770815106445025"/>
        </c:manualLayout>
      </c:layout>
      <c:lineChart>
        <c:grouping val="standard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Overall'!$C$3:$R$3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Overall'!$C$4:$R$4</c:f>
              <c:numCache>
                <c:formatCode>0.00</c:formatCode>
                <c:ptCount val="16"/>
                <c:pt idx="0">
                  <c:v>92.459600114061146</c:v>
                </c:pt>
                <c:pt idx="1">
                  <c:v>105.42924904993156</c:v>
                </c:pt>
                <c:pt idx="2">
                  <c:v>130.04563960804339</c:v>
                </c:pt>
                <c:pt idx="3">
                  <c:v>124.86077211683836</c:v>
                </c:pt>
                <c:pt idx="4">
                  <c:v>101.90604785729543</c:v>
                </c:pt>
                <c:pt idx="5">
                  <c:v>108.8602323969158</c:v>
                </c:pt>
                <c:pt idx="6">
                  <c:v>119.85238810745854</c:v>
                </c:pt>
                <c:pt idx="7">
                  <c:v>97.911595941947823</c:v>
                </c:pt>
                <c:pt idx="8">
                  <c:v>92.097096739744913</c:v>
                </c:pt>
                <c:pt idx="9">
                  <c:v>93.291806386094692</c:v>
                </c:pt>
                <c:pt idx="10">
                  <c:v>112.40984800592933</c:v>
                </c:pt>
                <c:pt idx="11">
                  <c:v>109.49703235476018</c:v>
                </c:pt>
                <c:pt idx="12">
                  <c:v>92.022434783086354</c:v>
                </c:pt>
                <c:pt idx="13">
                  <c:v>117.43783710919385</c:v>
                </c:pt>
                <c:pt idx="14">
                  <c:v>149.64821504531761</c:v>
                </c:pt>
                <c:pt idx="15">
                  <c:v>157.62503999922134</c:v>
                </c:pt>
              </c:numCache>
            </c:numRef>
          </c:val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Overall'!$C$3:$R$3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Overall'!$C$5:$R$5</c:f>
              <c:numCache>
                <c:formatCode>0.00</c:formatCode>
                <c:ptCount val="16"/>
                <c:pt idx="0">
                  <c:v>640.510160768437</c:v>
                </c:pt>
                <c:pt idx="1">
                  <c:v>586.07593154329754</c:v>
                </c:pt>
                <c:pt idx="2">
                  <c:v>648.07861009481655</c:v>
                </c:pt>
                <c:pt idx="3">
                  <c:v>604.99838767745723</c:v>
                </c:pt>
                <c:pt idx="4">
                  <c:v>583.10464901659964</c:v>
                </c:pt>
                <c:pt idx="5">
                  <c:v>611.18108112093125</c:v>
                </c:pt>
                <c:pt idx="6">
                  <c:v>683.88281304559507</c:v>
                </c:pt>
                <c:pt idx="7">
                  <c:v>695.98852868372592</c:v>
                </c:pt>
                <c:pt idx="8">
                  <c:v>666.43067997493699</c:v>
                </c:pt>
                <c:pt idx="9">
                  <c:v>660.60264566439173</c:v>
                </c:pt>
                <c:pt idx="10">
                  <c:v>644.45928585644833</c:v>
                </c:pt>
                <c:pt idx="11">
                  <c:v>633.54656258470777</c:v>
                </c:pt>
                <c:pt idx="12">
                  <c:v>635.79190428001323</c:v>
                </c:pt>
                <c:pt idx="13">
                  <c:v>660.30140920031897</c:v>
                </c:pt>
                <c:pt idx="14">
                  <c:v>855.74820825090831</c:v>
                </c:pt>
                <c:pt idx="15">
                  <c:v>724.15435946040088</c:v>
                </c:pt>
              </c:numCache>
            </c:numRef>
          </c:val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Overall'!$C$3:$R$3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Overall'!$C$6:$R$6</c:f>
              <c:numCache>
                <c:formatCode>0.00</c:formatCode>
                <c:ptCount val="16"/>
                <c:pt idx="0">
                  <c:v>37.170275067599412</c:v>
                </c:pt>
                <c:pt idx="1">
                  <c:v>25.66735633131804</c:v>
                </c:pt>
                <c:pt idx="2">
                  <c:v>62.398713459480184</c:v>
                </c:pt>
                <c:pt idx="3">
                  <c:v>36.104071362411027</c:v>
                </c:pt>
                <c:pt idx="4">
                  <c:v>36.796469602067631</c:v>
                </c:pt>
                <c:pt idx="5">
                  <c:v>44.995687924871163</c:v>
                </c:pt>
                <c:pt idx="6">
                  <c:v>44.334450683995847</c:v>
                </c:pt>
                <c:pt idx="7">
                  <c:v>44.390033816853872</c:v>
                </c:pt>
                <c:pt idx="8">
                  <c:v>38.93642848285679</c:v>
                </c:pt>
                <c:pt idx="9">
                  <c:v>57.562765588812837</c:v>
                </c:pt>
                <c:pt idx="10">
                  <c:v>49.149907221739497</c:v>
                </c:pt>
                <c:pt idx="11">
                  <c:v>57.934742749629216</c:v>
                </c:pt>
                <c:pt idx="12">
                  <c:v>63.008309268337662</c:v>
                </c:pt>
                <c:pt idx="13">
                  <c:v>74.393172682404966</c:v>
                </c:pt>
                <c:pt idx="14">
                  <c:v>74.340725755887419</c:v>
                </c:pt>
                <c:pt idx="15">
                  <c:v>77.698952098397598</c:v>
                </c:pt>
              </c:numCache>
            </c:numRef>
          </c:val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Overall'!$C$3:$R$3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Overall'!$C$7:$R$7</c:f>
              <c:numCache>
                <c:formatCode>0.00</c:formatCode>
                <c:ptCount val="16"/>
                <c:pt idx="0">
                  <c:v>770.14003595009751</c:v>
                </c:pt>
                <c:pt idx="1">
                  <c:v>717.1725369245471</c:v>
                </c:pt>
                <c:pt idx="2">
                  <c:v>840.52296316234015</c:v>
                </c:pt>
                <c:pt idx="3">
                  <c:v>765.96323115670657</c:v>
                </c:pt>
                <c:pt idx="4">
                  <c:v>721.80716647596273</c:v>
                </c:pt>
                <c:pt idx="5">
                  <c:v>765.03700144271818</c:v>
                </c:pt>
                <c:pt idx="6">
                  <c:v>848.06965183704949</c:v>
                </c:pt>
                <c:pt idx="7">
                  <c:v>838.29015844252763</c:v>
                </c:pt>
                <c:pt idx="8">
                  <c:v>797.4642051975386</c:v>
                </c:pt>
                <c:pt idx="9">
                  <c:v>811.45721763929919</c:v>
                </c:pt>
                <c:pt idx="10">
                  <c:v>806.01904108411713</c:v>
                </c:pt>
                <c:pt idx="11">
                  <c:v>800.9783376890972</c:v>
                </c:pt>
                <c:pt idx="12">
                  <c:v>790.82264833143734</c:v>
                </c:pt>
                <c:pt idx="13">
                  <c:v>852.1324189919178</c:v>
                </c:pt>
                <c:pt idx="14">
                  <c:v>1079.7371490521134</c:v>
                </c:pt>
                <c:pt idx="15">
                  <c:v>959.47835155801988</c:v>
                </c:pt>
              </c:numCache>
            </c:numRef>
          </c:val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Overall'!$C$3:$R$3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Overall'!$C$8:$R$8</c:f>
              <c:numCache>
                <c:formatCode>0.00</c:formatCode>
                <c:ptCount val="16"/>
                <c:pt idx="0">
                  <c:v>-510.88028558677644</c:v>
                </c:pt>
                <c:pt idx="1">
                  <c:v>-454.97932616204798</c:v>
                </c:pt>
                <c:pt idx="2">
                  <c:v>-455.63425702729296</c:v>
                </c:pt>
                <c:pt idx="3">
                  <c:v>-444.03354419820784</c:v>
                </c:pt>
                <c:pt idx="4">
                  <c:v>-444.40213155723654</c:v>
                </c:pt>
                <c:pt idx="5">
                  <c:v>-457.32516079914427</c:v>
                </c:pt>
                <c:pt idx="6">
                  <c:v>-519.69597425414065</c:v>
                </c:pt>
                <c:pt idx="7">
                  <c:v>-553.68689892492421</c:v>
                </c:pt>
                <c:pt idx="8">
                  <c:v>-535.39715475233527</c:v>
                </c:pt>
                <c:pt idx="9">
                  <c:v>-509.74807368948422</c:v>
                </c:pt>
                <c:pt idx="10">
                  <c:v>-482.89953062877953</c:v>
                </c:pt>
                <c:pt idx="11">
                  <c:v>-466.11478748031834</c:v>
                </c:pt>
                <c:pt idx="12">
                  <c:v>-480.76116022858923</c:v>
                </c:pt>
                <c:pt idx="13">
                  <c:v>-468.47039940872014</c:v>
                </c:pt>
                <c:pt idx="14">
                  <c:v>-631.7592674497032</c:v>
                </c:pt>
                <c:pt idx="15">
                  <c:v>-488.83036736278194</c:v>
                </c:pt>
              </c:numCache>
            </c:numRef>
          </c:val>
        </c:ser>
        <c:marker val="1"/>
        <c:axId val="115877760"/>
        <c:axId val="115879296"/>
      </c:lineChart>
      <c:catAx>
        <c:axId val="115877760"/>
        <c:scaling>
          <c:orientation val="minMax"/>
        </c:scaling>
        <c:axPos val="b"/>
        <c:numFmt formatCode="0.00" sourceLinked="1"/>
        <c:maj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FangSong" pitchFamily="49" charset="-122"/>
                <a:ea typeface="FangSong" pitchFamily="49" charset="-122"/>
                <a:cs typeface="Georgia"/>
              </a:defRPr>
            </a:pPr>
            <a:endParaRPr lang="en-US"/>
          </a:p>
        </c:txPr>
        <c:crossAx val="115879296"/>
        <c:crosses val="autoZero"/>
        <c:auto val="1"/>
        <c:lblAlgn val="ctr"/>
        <c:lblOffset val="100"/>
      </c:catAx>
      <c:valAx>
        <c:axId val="115879296"/>
        <c:scaling>
          <c:orientation val="minMax"/>
        </c:scaling>
        <c:axPos val="l"/>
        <c:numFmt formatCode="#,##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n-US"/>
          </a:p>
        </c:txPr>
        <c:crossAx val="115877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3460305218463487E-2"/>
          <c:y val="0.1421794871794875"/>
          <c:w val="0.58994509452677435"/>
          <c:h val="5.796280784050941E-2"/>
        </c:manualLayout>
      </c:layout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en-US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="1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76"/>
          <c:y val="0"/>
        </c:manualLayout>
      </c:layout>
    </c:title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676"/>
          <c:h val="0.48760330578512395"/>
        </c:manualLayout>
      </c:layout>
      <c:lineChart>
        <c:grouping val="standard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EAC'!$C$5:$R$5</c:f>
              <c:numCache>
                <c:formatCode>0.00</c:formatCode>
                <c:ptCount val="16"/>
                <c:pt idx="0">
                  <c:v>24.971969296673908</c:v>
                </c:pt>
                <c:pt idx="1">
                  <c:v>26.088851382425194</c:v>
                </c:pt>
                <c:pt idx="2">
                  <c:v>21.200743043288018</c:v>
                </c:pt>
                <c:pt idx="3">
                  <c:v>22.971509854539896</c:v>
                </c:pt>
                <c:pt idx="4">
                  <c:v>26.829842134048139</c:v>
                </c:pt>
                <c:pt idx="5">
                  <c:v>39.758364500290412</c:v>
                </c:pt>
                <c:pt idx="6">
                  <c:v>20.852543819444463</c:v>
                </c:pt>
                <c:pt idx="7">
                  <c:v>26.719115089606319</c:v>
                </c:pt>
                <c:pt idx="8">
                  <c:v>36.702909888548511</c:v>
                </c:pt>
                <c:pt idx="9">
                  <c:v>33.196537109389311</c:v>
                </c:pt>
                <c:pt idx="10">
                  <c:v>20.470280179232319</c:v>
                </c:pt>
                <c:pt idx="11">
                  <c:v>24.211540970635202</c:v>
                </c:pt>
                <c:pt idx="12">
                  <c:v>28.947646379199107</c:v>
                </c:pt>
                <c:pt idx="13">
                  <c:v>43.559322552808325</c:v>
                </c:pt>
                <c:pt idx="14">
                  <c:v>29.261703840601538</c:v>
                </c:pt>
                <c:pt idx="15">
                  <c:v>36.924527689745823</c:v>
                </c:pt>
              </c:numCache>
            </c:numRef>
          </c:val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EAC'!$C$6:$R$6</c:f>
              <c:numCache>
                <c:formatCode>0.00</c:formatCode>
                <c:ptCount val="16"/>
                <c:pt idx="0">
                  <c:v>136.33950551458872</c:v>
                </c:pt>
                <c:pt idx="1">
                  <c:v>126.97558263160354</c:v>
                </c:pt>
                <c:pt idx="2">
                  <c:v>154.87228313259396</c:v>
                </c:pt>
                <c:pt idx="3">
                  <c:v>136.01876003283681</c:v>
                </c:pt>
                <c:pt idx="4">
                  <c:v>112.56539431322203</c:v>
                </c:pt>
                <c:pt idx="5">
                  <c:v>122.96173436886181</c:v>
                </c:pt>
                <c:pt idx="6">
                  <c:v>131.62822433649836</c:v>
                </c:pt>
                <c:pt idx="7">
                  <c:v>125.58999321391669</c:v>
                </c:pt>
                <c:pt idx="8">
                  <c:v>111.67994646303514</c:v>
                </c:pt>
                <c:pt idx="9">
                  <c:v>118.46279800437131</c:v>
                </c:pt>
                <c:pt idx="10">
                  <c:v>120.84310342451673</c:v>
                </c:pt>
                <c:pt idx="11">
                  <c:v>115.16771712098573</c:v>
                </c:pt>
                <c:pt idx="12">
                  <c:v>107.58357464314076</c:v>
                </c:pt>
                <c:pt idx="13">
                  <c:v>111.83802233678752</c:v>
                </c:pt>
                <c:pt idx="14">
                  <c:v>130.82337712334839</c:v>
                </c:pt>
                <c:pt idx="15">
                  <c:v>126.38719795290039</c:v>
                </c:pt>
              </c:numCache>
            </c:numRef>
          </c:val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2014Q1</c:v>
                </c:pt>
                <c:pt idx="1">
                  <c:v>2014Q2</c:v>
                </c:pt>
                <c:pt idx="2">
                  <c:v>2014Q3</c:v>
                </c:pt>
                <c:pt idx="3">
                  <c:v>2014Q4</c:v>
                </c:pt>
                <c:pt idx="4">
                  <c:v>2015Q1</c:v>
                </c:pt>
                <c:pt idx="5">
                  <c:v>2015Q2</c:v>
                </c:pt>
                <c:pt idx="6">
                  <c:v>2015Q3</c:v>
                </c:pt>
                <c:pt idx="7">
                  <c:v>2015Q4</c:v>
                </c:pt>
                <c:pt idx="8">
                  <c:v>2016Q1</c:v>
                </c:pt>
                <c:pt idx="9">
                  <c:v>2016Q2</c:v>
                </c:pt>
                <c:pt idx="10">
                  <c:v>2016Q3</c:v>
                </c:pt>
                <c:pt idx="11">
                  <c:v>2016Q4</c:v>
                </c:pt>
                <c:pt idx="12">
                  <c:v>2017Q1</c:v>
                </c:pt>
                <c:pt idx="13">
                  <c:v>2017Q2</c:v>
                </c:pt>
                <c:pt idx="14">
                  <c:v>2017Q3</c:v>
                </c:pt>
                <c:pt idx="15">
                  <c:v>2017Q4</c:v>
                </c:pt>
              </c:strCache>
            </c:strRef>
          </c:cat>
          <c:val>
            <c:numRef>
              <c:f>'Graph EAC'!$C$7:$R$7</c:f>
              <c:numCache>
                <c:formatCode>0.00</c:formatCode>
                <c:ptCount val="16"/>
                <c:pt idx="0">
                  <c:v>4.9947638900466371</c:v>
                </c:pt>
                <c:pt idx="1">
                  <c:v>3.3490960989541732</c:v>
                </c:pt>
                <c:pt idx="2">
                  <c:v>5.7833886368538057</c:v>
                </c:pt>
                <c:pt idx="3">
                  <c:v>6.6218471016295792</c:v>
                </c:pt>
                <c:pt idx="4">
                  <c:v>4.8339482581493813</c:v>
                </c:pt>
                <c:pt idx="5">
                  <c:v>4.4820051835875407</c:v>
                </c:pt>
                <c:pt idx="6">
                  <c:v>4.3484350934680895</c:v>
                </c:pt>
                <c:pt idx="7">
                  <c:v>5.9944789781257199</c:v>
                </c:pt>
                <c:pt idx="8">
                  <c:v>3.9043152751303141</c:v>
                </c:pt>
                <c:pt idx="9">
                  <c:v>12.441465975690098</c:v>
                </c:pt>
                <c:pt idx="10">
                  <c:v>6.1302883321905792</c:v>
                </c:pt>
                <c:pt idx="11">
                  <c:v>10.335641224126757</c:v>
                </c:pt>
                <c:pt idx="12">
                  <c:v>8.6930042885178622</c:v>
                </c:pt>
                <c:pt idx="13">
                  <c:v>9.0439031878534255</c:v>
                </c:pt>
                <c:pt idx="14">
                  <c:v>5.9545556985987433</c:v>
                </c:pt>
                <c:pt idx="15">
                  <c:v>4.7399028210944492</c:v>
                </c:pt>
              </c:numCache>
            </c:numRef>
          </c:val>
        </c:ser>
        <c:marker val="1"/>
        <c:axId val="116073600"/>
        <c:axId val="116075136"/>
      </c:lineChart>
      <c:catAx>
        <c:axId val="1160736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16075136"/>
        <c:crosses val="autoZero"/>
        <c:auto val="1"/>
        <c:lblAlgn val="ctr"/>
        <c:lblOffset val="100"/>
      </c:catAx>
      <c:valAx>
        <c:axId val="116075136"/>
        <c:scaling>
          <c:orientation val="minMax"/>
        </c:scaling>
        <c:axPos val="l"/>
        <c:numFmt formatCode="#,##0" sourceLinked="0"/>
        <c:maj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6073600"/>
        <c:crosses val="autoZero"/>
        <c:crossBetween val="between"/>
      </c:valAx>
    </c:plotArea>
    <c:legend>
      <c:legendPos val="r"/>
      <c:layout/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 pitchFamily="18" charset="0"/>
          <a:ea typeface="Calibri"/>
          <a:cs typeface="Calibri"/>
        </a:defRPr>
      </a:pPr>
      <a:endParaRPr lang="en-US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914398</xdr:colOff>
      <xdr:row>11</xdr:row>
      <xdr:rowOff>28575</xdr:rowOff>
    </xdr:from>
    <xdr:to>
      <xdr:col>14</xdr:col>
      <xdr:colOff>390525</xdr:colOff>
      <xdr:row>30</xdr:row>
      <xdr:rowOff>38100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11</xdr:row>
      <xdr:rowOff>114299</xdr:rowOff>
    </xdr:from>
    <xdr:to>
      <xdr:col>12</xdr:col>
      <xdr:colOff>268432</xdr:colOff>
      <xdr:row>25</xdr:row>
      <xdr:rowOff>60614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B1:W29"/>
  <sheetViews>
    <sheetView topLeftCell="B1" workbookViewId="0">
      <selection activeCell="P10" sqref="P10"/>
    </sheetView>
  </sheetViews>
  <sheetFormatPr defaultColWidth="12.5703125" defaultRowHeight="14.25"/>
  <cols>
    <col min="1" max="1" width="4.42578125" style="48" customWidth="1"/>
    <col min="2" max="2" width="14" style="48" customWidth="1"/>
    <col min="3" max="3" width="9.28515625" style="48" customWidth="1"/>
    <col min="4" max="4" width="9.85546875" style="48" customWidth="1"/>
    <col min="5" max="5" width="10.5703125" style="48" customWidth="1"/>
    <col min="6" max="6" width="10" style="48" customWidth="1"/>
    <col min="7" max="7" width="10.7109375" style="48" customWidth="1"/>
    <col min="8" max="8" width="10.5703125" style="48" customWidth="1"/>
    <col min="9" max="9" width="9.28515625" style="48" customWidth="1"/>
    <col min="10" max="10" width="10.7109375" style="48" customWidth="1"/>
    <col min="11" max="11" width="10.5703125" style="48" customWidth="1"/>
    <col min="12" max="12" width="10.140625" style="48" customWidth="1"/>
    <col min="13" max="14" width="11.140625" style="48" customWidth="1"/>
    <col min="15" max="16" width="9.85546875" style="49" customWidth="1"/>
    <col min="17" max="17" width="8.5703125" style="49" customWidth="1"/>
    <col min="18" max="18" width="9.85546875" style="49" customWidth="1"/>
    <col min="19" max="23" width="12.5703125" style="49"/>
    <col min="24" max="16384" width="12.5703125" style="48"/>
  </cols>
  <sheetData>
    <row r="1" spans="2:23" ht="19.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23" ht="20.25">
      <c r="B2" s="81" t="s">
        <v>77</v>
      </c>
      <c r="C2" s="50"/>
      <c r="D2" s="50"/>
      <c r="E2" s="50"/>
      <c r="F2" s="50"/>
      <c r="G2" s="51"/>
      <c r="H2" s="51"/>
      <c r="I2" s="51"/>
      <c r="J2" s="51"/>
      <c r="K2" s="51"/>
      <c r="L2" s="47"/>
    </row>
    <row r="3" spans="2:23" ht="20.25" thickBot="1">
      <c r="B3" s="52"/>
      <c r="C3" s="78" t="s">
        <v>111</v>
      </c>
      <c r="D3" s="78" t="s">
        <v>112</v>
      </c>
      <c r="E3" s="78" t="s">
        <v>113</v>
      </c>
      <c r="F3" s="78" t="s">
        <v>114</v>
      </c>
      <c r="G3" s="78" t="s">
        <v>22</v>
      </c>
      <c r="H3" s="78" t="s">
        <v>23</v>
      </c>
      <c r="I3" s="78" t="s">
        <v>70</v>
      </c>
      <c r="J3" s="78" t="s">
        <v>72</v>
      </c>
      <c r="K3" s="78" t="s">
        <v>75</v>
      </c>
      <c r="L3" s="78" t="s">
        <v>80</v>
      </c>
      <c r="M3" s="78" t="s">
        <v>81</v>
      </c>
      <c r="N3" s="78" t="s">
        <v>82</v>
      </c>
      <c r="O3" s="78" t="s">
        <v>84</v>
      </c>
      <c r="P3" s="78" t="s">
        <v>106</v>
      </c>
      <c r="Q3" s="78" t="s">
        <v>109</v>
      </c>
      <c r="R3" s="78" t="s">
        <v>110</v>
      </c>
      <c r="S3" s="53"/>
      <c r="T3" s="54"/>
      <c r="U3" s="54"/>
      <c r="V3" s="54"/>
      <c r="W3" s="54"/>
    </row>
    <row r="4" spans="2:23" ht="19.5">
      <c r="B4" s="55" t="s">
        <v>2</v>
      </c>
      <c r="C4" s="79">
        <v>92.459600114061146</v>
      </c>
      <c r="D4" s="79">
        <v>105.42924904993156</v>
      </c>
      <c r="E4" s="79">
        <v>130.04563960804339</v>
      </c>
      <c r="F4" s="79">
        <v>124.86077211683836</v>
      </c>
      <c r="G4" s="79">
        <v>101.90604785729543</v>
      </c>
      <c r="H4" s="79">
        <v>108.8602323969158</v>
      </c>
      <c r="I4" s="79">
        <v>119.85238810745854</v>
      </c>
      <c r="J4" s="79">
        <v>97.911595941947823</v>
      </c>
      <c r="K4" s="79">
        <v>92.097096739744913</v>
      </c>
      <c r="L4" s="79">
        <v>93.291806386094692</v>
      </c>
      <c r="M4" s="79">
        <v>112.40984800592933</v>
      </c>
      <c r="N4" s="79">
        <v>109.49703235476018</v>
      </c>
      <c r="O4" s="90">
        <v>92.022434783086354</v>
      </c>
      <c r="P4" s="79">
        <v>117.43783710919385</v>
      </c>
      <c r="Q4" s="79">
        <v>149.64821504531761</v>
      </c>
      <c r="R4" s="79">
        <v>157.62503999922134</v>
      </c>
      <c r="S4" s="57"/>
      <c r="T4" s="57"/>
      <c r="U4" s="57"/>
      <c r="V4" s="57"/>
      <c r="W4" s="57"/>
    </row>
    <row r="5" spans="2:23" ht="19.5">
      <c r="B5" s="58" t="s">
        <v>3</v>
      </c>
      <c r="C5" s="79">
        <v>640.510160768437</v>
      </c>
      <c r="D5" s="79">
        <v>586.07593154329754</v>
      </c>
      <c r="E5" s="79">
        <v>648.07861009481655</v>
      </c>
      <c r="F5" s="79">
        <v>604.99838767745723</v>
      </c>
      <c r="G5" s="79">
        <v>583.10464901659964</v>
      </c>
      <c r="H5" s="79">
        <v>611.18108112093125</v>
      </c>
      <c r="I5" s="79">
        <v>683.88281304559507</v>
      </c>
      <c r="J5" s="79">
        <v>695.98852868372592</v>
      </c>
      <c r="K5" s="79">
        <v>666.43067997493699</v>
      </c>
      <c r="L5" s="79">
        <v>660.60264566439173</v>
      </c>
      <c r="M5" s="79">
        <v>644.45928585644833</v>
      </c>
      <c r="N5" s="79">
        <v>633.54656258470777</v>
      </c>
      <c r="O5" s="79">
        <v>635.79190428001323</v>
      </c>
      <c r="P5" s="79">
        <v>660.30140920031897</v>
      </c>
      <c r="Q5" s="79">
        <v>855.74820825090831</v>
      </c>
      <c r="R5" s="79">
        <v>724.15435946040088</v>
      </c>
      <c r="S5" s="59"/>
      <c r="T5" s="59"/>
      <c r="U5" s="59"/>
      <c r="V5" s="59"/>
      <c r="W5" s="59"/>
    </row>
    <row r="6" spans="2:23" ht="19.5">
      <c r="B6" s="58" t="s">
        <v>4</v>
      </c>
      <c r="C6" s="79">
        <v>37.170275067599412</v>
      </c>
      <c r="D6" s="79">
        <v>25.66735633131804</v>
      </c>
      <c r="E6" s="79">
        <v>62.398713459480184</v>
      </c>
      <c r="F6" s="79">
        <v>36.104071362411027</v>
      </c>
      <c r="G6" s="79">
        <v>36.796469602067631</v>
      </c>
      <c r="H6" s="79">
        <v>44.995687924871163</v>
      </c>
      <c r="I6" s="79">
        <v>44.334450683995847</v>
      </c>
      <c r="J6" s="79">
        <v>44.390033816853872</v>
      </c>
      <c r="K6" s="79">
        <v>38.93642848285679</v>
      </c>
      <c r="L6" s="79">
        <v>57.562765588812837</v>
      </c>
      <c r="M6" s="79">
        <v>49.149907221739497</v>
      </c>
      <c r="N6" s="79">
        <v>57.934742749629216</v>
      </c>
      <c r="O6" s="79">
        <v>63.008309268337662</v>
      </c>
      <c r="P6" s="79">
        <v>74.393172682404966</v>
      </c>
      <c r="Q6" s="79">
        <v>74.340725755887419</v>
      </c>
      <c r="R6" s="79">
        <v>77.698952098397598</v>
      </c>
      <c r="S6" s="59"/>
      <c r="T6" s="59"/>
      <c r="U6" s="59"/>
      <c r="V6" s="59"/>
      <c r="W6" s="59"/>
    </row>
    <row r="7" spans="2:23" ht="19.5">
      <c r="B7" s="58" t="s">
        <v>20</v>
      </c>
      <c r="C7" s="80">
        <f>SUM(C4:C6)</f>
        <v>770.14003595009751</v>
      </c>
      <c r="D7" s="80">
        <f>SUM(D4:D6)</f>
        <v>717.1725369245471</v>
      </c>
      <c r="E7" s="80">
        <f>SUM(E4:E6)</f>
        <v>840.52296316234015</v>
      </c>
      <c r="F7" s="80">
        <f>SUM(F4:F6)</f>
        <v>765.96323115670657</v>
      </c>
      <c r="G7" s="80">
        <f t="shared" ref="G7:L7" si="0">SUM(G4:G6)</f>
        <v>721.80716647596273</v>
      </c>
      <c r="H7" s="80">
        <f t="shared" si="0"/>
        <v>765.03700144271818</v>
      </c>
      <c r="I7" s="80">
        <f t="shared" si="0"/>
        <v>848.06965183704949</v>
      </c>
      <c r="J7" s="80">
        <f t="shared" si="0"/>
        <v>838.29015844252763</v>
      </c>
      <c r="K7" s="80">
        <f t="shared" si="0"/>
        <v>797.4642051975386</v>
      </c>
      <c r="L7" s="80">
        <f t="shared" si="0"/>
        <v>811.45721763929919</v>
      </c>
      <c r="M7" s="80">
        <f t="shared" ref="M7:R7" si="1">SUM(M4:M6)</f>
        <v>806.01904108411713</v>
      </c>
      <c r="N7" s="80">
        <f t="shared" si="1"/>
        <v>800.9783376890972</v>
      </c>
      <c r="O7" s="80">
        <f t="shared" si="1"/>
        <v>790.82264833143734</v>
      </c>
      <c r="P7" s="80">
        <f t="shared" si="1"/>
        <v>852.1324189919178</v>
      </c>
      <c r="Q7" s="80">
        <f t="shared" si="1"/>
        <v>1079.7371490521134</v>
      </c>
      <c r="R7" s="80">
        <f t="shared" si="1"/>
        <v>959.47835155801988</v>
      </c>
      <c r="S7" s="59"/>
      <c r="T7" s="59"/>
      <c r="U7" s="59"/>
      <c r="V7" s="59"/>
      <c r="W7" s="59"/>
    </row>
    <row r="8" spans="2:23" ht="19.5">
      <c r="B8" s="58" t="s">
        <v>21</v>
      </c>
      <c r="C8" s="79">
        <f>C4+C6-C5</f>
        <v>-510.88028558677644</v>
      </c>
      <c r="D8" s="79">
        <f>D4+D6-D5</f>
        <v>-454.97932616204798</v>
      </c>
      <c r="E8" s="79">
        <f>E4+E6-E5</f>
        <v>-455.63425702729296</v>
      </c>
      <c r="F8" s="79">
        <f>F4+F6-F5</f>
        <v>-444.03354419820784</v>
      </c>
      <c r="G8" s="79">
        <f t="shared" ref="G8:L8" si="2">G4+G6-G5</f>
        <v>-444.40213155723654</v>
      </c>
      <c r="H8" s="79">
        <f t="shared" si="2"/>
        <v>-457.32516079914427</v>
      </c>
      <c r="I8" s="79">
        <f t="shared" si="2"/>
        <v>-519.69597425414065</v>
      </c>
      <c r="J8" s="79">
        <f t="shared" si="2"/>
        <v>-553.68689892492421</v>
      </c>
      <c r="K8" s="79">
        <f t="shared" si="2"/>
        <v>-535.39715475233527</v>
      </c>
      <c r="L8" s="79">
        <f t="shared" si="2"/>
        <v>-509.74807368948422</v>
      </c>
      <c r="M8" s="79">
        <f t="shared" ref="M8:R8" si="3">M4+M6-M5</f>
        <v>-482.89953062877953</v>
      </c>
      <c r="N8" s="79">
        <f t="shared" si="3"/>
        <v>-466.11478748031834</v>
      </c>
      <c r="O8" s="79">
        <f t="shared" si="3"/>
        <v>-480.76116022858923</v>
      </c>
      <c r="P8" s="79">
        <f t="shared" si="3"/>
        <v>-468.47039940872014</v>
      </c>
      <c r="Q8" s="79">
        <f t="shared" si="3"/>
        <v>-631.7592674497032</v>
      </c>
      <c r="R8" s="79">
        <f t="shared" si="3"/>
        <v>-488.83036736278194</v>
      </c>
      <c r="S8" s="59"/>
      <c r="T8" s="59"/>
      <c r="U8" s="59"/>
      <c r="V8" s="59"/>
      <c r="W8" s="59"/>
    </row>
    <row r="9" spans="2:23" ht="19.5">
      <c r="B9" s="61" t="s">
        <v>130</v>
      </c>
      <c r="C9" s="61"/>
      <c r="D9" s="61"/>
      <c r="E9" s="61"/>
      <c r="F9" s="61"/>
      <c r="G9" s="62"/>
      <c r="H9" s="62"/>
      <c r="I9" s="63"/>
      <c r="J9" s="63"/>
      <c r="K9" s="63"/>
      <c r="L9" s="64"/>
      <c r="M9" s="65"/>
      <c r="N9" s="65"/>
      <c r="O9" s="66"/>
      <c r="P9" s="67"/>
      <c r="Q9" s="66"/>
      <c r="R9" s="67"/>
    </row>
    <row r="10" spans="2:23" ht="19.5">
      <c r="B10" s="102" t="s">
        <v>143</v>
      </c>
      <c r="C10" s="61"/>
      <c r="D10" s="61"/>
      <c r="E10" s="61"/>
      <c r="F10" s="61"/>
      <c r="G10" s="62"/>
      <c r="H10" s="62"/>
      <c r="I10" s="63"/>
      <c r="J10" s="63"/>
      <c r="K10" s="63"/>
      <c r="L10" s="64"/>
      <c r="M10" s="65"/>
      <c r="N10" s="65"/>
      <c r="O10" s="66"/>
      <c r="P10" s="67"/>
      <c r="Q10" s="66"/>
      <c r="R10" s="67"/>
    </row>
    <row r="11" spans="2:23">
      <c r="G11" s="68"/>
      <c r="H11" s="68"/>
      <c r="J11" s="69"/>
      <c r="K11" s="70"/>
      <c r="N11" s="71"/>
      <c r="O11" s="72"/>
      <c r="P11" s="72"/>
      <c r="R11" s="370"/>
    </row>
    <row r="12" spans="2:23">
      <c r="G12" s="64"/>
      <c r="H12" s="64"/>
      <c r="I12" s="64"/>
      <c r="J12" s="64"/>
      <c r="K12" s="71"/>
      <c r="L12" s="73"/>
      <c r="M12" s="70"/>
      <c r="N12" s="71"/>
      <c r="O12" s="72"/>
      <c r="Q12" s="370"/>
    </row>
    <row r="13" spans="2:23">
      <c r="G13" s="64"/>
      <c r="H13" s="64"/>
      <c r="I13" s="64"/>
      <c r="J13" s="64"/>
      <c r="K13" s="71"/>
      <c r="L13" s="71"/>
      <c r="M13" s="71"/>
      <c r="O13" s="67"/>
    </row>
    <row r="14" spans="2:23">
      <c r="G14" s="64"/>
      <c r="H14" s="64"/>
      <c r="I14" s="64"/>
      <c r="J14" s="64"/>
      <c r="K14" s="64"/>
      <c r="M14" s="71"/>
      <c r="O14" s="72"/>
      <c r="Q14" s="72"/>
    </row>
    <row r="15" spans="2:23">
      <c r="K15" s="73"/>
      <c r="L15" s="73"/>
      <c r="N15" s="73"/>
      <c r="O15" s="59"/>
      <c r="P15" s="74"/>
      <c r="Q15" s="75"/>
    </row>
    <row r="16" spans="2:23">
      <c r="K16" s="73"/>
      <c r="L16" s="73"/>
      <c r="N16" s="73"/>
      <c r="O16" s="59"/>
      <c r="P16" s="74"/>
    </row>
    <row r="17" spans="7:17">
      <c r="N17" s="73"/>
      <c r="P17" s="67"/>
      <c r="Q17" s="67"/>
    </row>
    <row r="18" spans="7:17">
      <c r="M18" s="70"/>
      <c r="P18" s="72"/>
    </row>
    <row r="19" spans="7:17">
      <c r="L19" s="64"/>
    </row>
    <row r="20" spans="7:17">
      <c r="K20" s="73"/>
      <c r="L20" s="73"/>
    </row>
    <row r="21" spans="7:17">
      <c r="L21" s="64"/>
    </row>
    <row r="24" spans="7:17">
      <c r="L24" s="69"/>
      <c r="M24" s="69"/>
    </row>
    <row r="25" spans="7:17">
      <c r="L25" s="76"/>
      <c r="M25" s="71"/>
    </row>
    <row r="26" spans="7:17">
      <c r="J26" s="64"/>
    </row>
    <row r="27" spans="7:17">
      <c r="J27" s="64"/>
    </row>
    <row r="28" spans="7:17" ht="19.5">
      <c r="G28" s="63"/>
      <c r="H28" s="63"/>
      <c r="I28" s="63"/>
      <c r="J28" s="63"/>
      <c r="K28" s="63"/>
      <c r="L28" s="63"/>
      <c r="M28" s="63"/>
      <c r="N28" s="63"/>
      <c r="O28" s="56"/>
      <c r="P28" s="56"/>
      <c r="Q28" s="56"/>
    </row>
    <row r="29" spans="7:17" ht="19.5"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tabColor rgb="FF92D050"/>
  </sheetPr>
  <dimension ref="A1:AC119"/>
  <sheetViews>
    <sheetView topLeftCell="A12" workbookViewId="0">
      <selection activeCell="N26" sqref="N26"/>
    </sheetView>
  </sheetViews>
  <sheetFormatPr defaultRowHeight="19.5"/>
  <cols>
    <col min="1" max="1" width="34.140625" style="208" customWidth="1"/>
    <col min="2" max="2" width="7.85546875" style="208" customWidth="1"/>
    <col min="3" max="3" width="8.85546875" style="208" customWidth="1"/>
    <col min="4" max="4" width="8.140625" style="208" customWidth="1"/>
    <col min="5" max="5" width="7.28515625" style="208" customWidth="1"/>
    <col min="6" max="9" width="9.140625" style="208"/>
    <col min="10" max="10" width="8.5703125" style="208" customWidth="1"/>
    <col min="11" max="11" width="8" style="208" customWidth="1"/>
    <col min="12" max="12" width="8.7109375" style="208" customWidth="1"/>
    <col min="13" max="17" width="9.5703125" style="208" customWidth="1"/>
    <col min="18" max="18" width="15.140625" style="208" customWidth="1"/>
    <col min="19" max="20" width="15.5703125" style="208" customWidth="1"/>
    <col min="21" max="29" width="9.140625" style="189"/>
    <col min="30" max="16384" width="9.140625" style="208"/>
  </cols>
  <sheetData>
    <row r="1" spans="1:29" s="188" customFormat="1" ht="18" customHeight="1">
      <c r="A1" s="187" t="s">
        <v>46</v>
      </c>
      <c r="B1" s="187"/>
      <c r="C1" s="187"/>
      <c r="D1" s="187"/>
      <c r="E1" s="187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s="188" customFormat="1">
      <c r="U2" s="189"/>
      <c r="V2" s="189"/>
      <c r="W2" s="189"/>
      <c r="X2" s="189"/>
      <c r="Y2" s="189"/>
      <c r="Z2" s="189"/>
      <c r="AA2" s="189"/>
      <c r="AB2" s="189"/>
      <c r="AC2" s="189"/>
    </row>
    <row r="3" spans="1:29" s="188" customFormat="1">
      <c r="A3" s="82" t="s">
        <v>129</v>
      </c>
      <c r="B3" s="82"/>
      <c r="C3" s="82"/>
      <c r="D3" s="82"/>
      <c r="E3" s="82"/>
      <c r="U3" s="190"/>
      <c r="V3" s="189"/>
      <c r="W3" s="189"/>
      <c r="X3" s="189"/>
      <c r="Y3" s="189"/>
      <c r="Z3" s="189"/>
      <c r="AA3" s="189"/>
      <c r="AB3" s="189"/>
      <c r="AC3" s="189"/>
    </row>
    <row r="4" spans="1:29" s="188" customFormat="1" ht="17.25" customHeight="1">
      <c r="F4" s="192"/>
      <c r="G4" s="164"/>
      <c r="H4" s="164"/>
      <c r="J4" s="47"/>
      <c r="K4" s="47"/>
      <c r="L4" s="47"/>
      <c r="M4" s="47"/>
      <c r="N4" s="47"/>
      <c r="O4" s="47"/>
      <c r="P4" s="47"/>
      <c r="Q4" s="47"/>
      <c r="R4" s="191"/>
      <c r="U4" s="189"/>
      <c r="V4" s="189"/>
      <c r="W4" s="189"/>
      <c r="X4" s="189"/>
      <c r="Y4" s="189"/>
      <c r="Z4" s="189"/>
      <c r="AA4" s="189"/>
      <c r="AB4" s="189"/>
      <c r="AC4" s="189"/>
    </row>
    <row r="5" spans="1:29" s="188" customFormat="1">
      <c r="A5" s="193" t="s">
        <v>47</v>
      </c>
      <c r="B5" s="167" t="s">
        <v>111</v>
      </c>
      <c r="C5" s="167" t="s">
        <v>112</v>
      </c>
      <c r="D5" s="167" t="s">
        <v>113</v>
      </c>
      <c r="E5" s="167" t="s">
        <v>114</v>
      </c>
      <c r="F5" s="165" t="s">
        <v>22</v>
      </c>
      <c r="G5" s="194" t="s">
        <v>23</v>
      </c>
      <c r="H5" s="194" t="s">
        <v>70</v>
      </c>
      <c r="I5" s="194" t="s">
        <v>72</v>
      </c>
      <c r="J5" s="195" t="s">
        <v>75</v>
      </c>
      <c r="K5" s="195" t="s">
        <v>80</v>
      </c>
      <c r="L5" s="195" t="s">
        <v>81</v>
      </c>
      <c r="M5" s="195" t="s">
        <v>82</v>
      </c>
      <c r="N5" s="195" t="s">
        <v>84</v>
      </c>
      <c r="O5" s="195" t="s">
        <v>106</v>
      </c>
      <c r="P5" s="195" t="s">
        <v>109</v>
      </c>
      <c r="Q5" s="195" t="s">
        <v>110</v>
      </c>
      <c r="R5" s="177" t="s">
        <v>118</v>
      </c>
      <c r="S5" s="178" t="s">
        <v>119</v>
      </c>
      <c r="T5" s="178" t="s">
        <v>120</v>
      </c>
      <c r="U5" s="189"/>
      <c r="V5" s="196"/>
      <c r="W5" s="196"/>
      <c r="X5" s="196"/>
      <c r="Y5" s="196"/>
      <c r="Z5" s="196"/>
      <c r="AA5" s="196"/>
      <c r="AB5" s="196"/>
      <c r="AC5" s="196"/>
    </row>
    <row r="6" spans="1:29" s="188" customFormat="1">
      <c r="A6" s="197" t="s">
        <v>48</v>
      </c>
      <c r="B6" s="243">
        <v>37.170275067599412</v>
      </c>
      <c r="C6" s="243">
        <v>25.66735633131804</v>
      </c>
      <c r="D6" s="243">
        <v>62.398713459480184</v>
      </c>
      <c r="E6" s="243">
        <v>36.104071362411027</v>
      </c>
      <c r="F6" s="198">
        <v>36.796469602067631</v>
      </c>
      <c r="G6" s="198">
        <v>44.995687924871163</v>
      </c>
      <c r="H6" s="198">
        <v>44.334450683995847</v>
      </c>
      <c r="I6" s="198">
        <v>44.390033816853872</v>
      </c>
      <c r="J6" s="198">
        <v>38.93642848285679</v>
      </c>
      <c r="K6" s="198">
        <v>57.562765588812837</v>
      </c>
      <c r="L6" s="198">
        <v>49.149907221739497</v>
      </c>
      <c r="M6" s="198">
        <v>57.934742749629216</v>
      </c>
      <c r="N6" s="198">
        <v>63.008309268337662</v>
      </c>
      <c r="O6" s="198">
        <v>74.393172682404966</v>
      </c>
      <c r="P6" s="198">
        <v>74.340725755887419</v>
      </c>
      <c r="Q6" s="198">
        <v>77.698952098397598</v>
      </c>
      <c r="R6" s="179">
        <f>Q6/Q$6*100</f>
        <v>100</v>
      </c>
      <c r="S6" s="180">
        <f>Q6/P6-1</f>
        <v>4.5173440376915064E-2</v>
      </c>
      <c r="T6" s="180">
        <f>Q6/M6-1</f>
        <v>0.34114606211649878</v>
      </c>
      <c r="U6" s="189"/>
      <c r="V6" s="189"/>
      <c r="W6" s="189"/>
      <c r="X6" s="189"/>
      <c r="Y6" s="189"/>
      <c r="Z6" s="189"/>
      <c r="AA6" s="189"/>
      <c r="AB6" s="189"/>
      <c r="AC6" s="189"/>
    </row>
    <row r="7" spans="1:29" s="188" customFormat="1">
      <c r="A7" s="199"/>
      <c r="B7" s="199"/>
      <c r="C7" s="199"/>
      <c r="D7" s="199"/>
      <c r="E7" s="199"/>
      <c r="F7" s="200"/>
      <c r="G7" s="200"/>
      <c r="H7" s="201"/>
      <c r="I7" s="201"/>
      <c r="J7" s="47"/>
      <c r="K7" s="47"/>
      <c r="L7" s="47"/>
      <c r="M7" s="47"/>
      <c r="N7" s="47"/>
      <c r="O7" s="47"/>
      <c r="P7" s="47"/>
      <c r="Q7" s="47"/>
      <c r="R7" s="181"/>
      <c r="S7" s="182"/>
      <c r="T7" s="182"/>
      <c r="U7" s="189"/>
      <c r="V7" s="189"/>
      <c r="W7" s="189"/>
      <c r="X7" s="189"/>
      <c r="Y7" s="189"/>
      <c r="Z7" s="189"/>
      <c r="AA7" s="189"/>
      <c r="AB7" s="189"/>
      <c r="AC7" s="189"/>
    </row>
    <row r="8" spans="1:29" s="188" customFormat="1">
      <c r="A8" s="47" t="s">
        <v>25</v>
      </c>
      <c r="B8" s="63">
        <v>28.600717562166835</v>
      </c>
      <c r="C8" s="63">
        <v>19.121120247174506</v>
      </c>
      <c r="D8" s="63">
        <v>54.215994032027169</v>
      </c>
      <c r="E8" s="63">
        <v>26.881969299946959</v>
      </c>
      <c r="F8" s="86">
        <v>28.56943410327067</v>
      </c>
      <c r="G8" s="86">
        <v>32.572486376653785</v>
      </c>
      <c r="H8" s="86">
        <v>36.724631707904166</v>
      </c>
      <c r="I8" s="86">
        <v>35.213298699192272</v>
      </c>
      <c r="J8" s="86">
        <v>34.040693908094923</v>
      </c>
      <c r="K8" s="86">
        <v>40.710110392043546</v>
      </c>
      <c r="L8" s="86">
        <v>41.45269166671477</v>
      </c>
      <c r="M8" s="202">
        <v>43.74304169852531</v>
      </c>
      <c r="N8" s="202">
        <v>48.349174879875612</v>
      </c>
      <c r="O8" s="202">
        <v>58.908059492505245</v>
      </c>
      <c r="P8" s="202">
        <v>55.977508910189279</v>
      </c>
      <c r="Q8" s="202">
        <v>60.254759796585681</v>
      </c>
      <c r="R8" s="181">
        <f t="shared" ref="R8:R27" si="0">Q8/Q$6*100</f>
        <v>77.548999271289176</v>
      </c>
      <c r="S8" s="183">
        <f t="shared" ref="S8:S24" si="1">Q8/P8-1</f>
        <v>7.6410168470677275E-2</v>
      </c>
      <c r="T8" s="183">
        <f t="shared" ref="T8:T26" si="2">Q8/M8-1</f>
        <v>0.37747073493101468</v>
      </c>
      <c r="U8" s="189"/>
      <c r="V8" s="189"/>
      <c r="W8" s="189"/>
      <c r="X8" s="189"/>
      <c r="Y8" s="189"/>
      <c r="Z8" s="189"/>
      <c r="AA8" s="189"/>
      <c r="AB8" s="189"/>
      <c r="AC8" s="189"/>
    </row>
    <row r="9" spans="1:29" s="188" customFormat="1">
      <c r="A9" s="47" t="s">
        <v>29</v>
      </c>
      <c r="B9" s="63">
        <v>1.3976851989196988</v>
      </c>
      <c r="C9" s="63">
        <v>1.7253608185477702</v>
      </c>
      <c r="D9" s="63">
        <v>1.6496695284153269</v>
      </c>
      <c r="E9" s="63">
        <v>2.5955318320036045</v>
      </c>
      <c r="F9" s="86">
        <v>1.53764637831675</v>
      </c>
      <c r="G9" s="86">
        <v>1.4954313970744937</v>
      </c>
      <c r="H9" s="86">
        <v>2.8702440332387162</v>
      </c>
      <c r="I9" s="86">
        <v>3.7877562880893239</v>
      </c>
      <c r="J9" s="86">
        <v>3.037524820836671</v>
      </c>
      <c r="K9" s="86">
        <v>8.3962534770156534</v>
      </c>
      <c r="L9" s="86">
        <v>4.9543547824017775</v>
      </c>
      <c r="M9" s="202">
        <v>7.0378120176538888</v>
      </c>
      <c r="N9" s="202">
        <v>3.805955735015663</v>
      </c>
      <c r="O9" s="202">
        <v>4.6968615258738771</v>
      </c>
      <c r="P9" s="202">
        <v>5.128790516703587</v>
      </c>
      <c r="Q9" s="202">
        <v>3.8019267901709632</v>
      </c>
      <c r="R9" s="181">
        <f t="shared" si="0"/>
        <v>4.8931506635459128</v>
      </c>
      <c r="S9" s="183">
        <f t="shared" si="1"/>
        <v>-0.25870889485761939</v>
      </c>
      <c r="T9" s="183">
        <f t="shared" si="2"/>
        <v>-0.45978568614306836</v>
      </c>
      <c r="U9" s="189"/>
      <c r="V9" s="189"/>
      <c r="W9" s="189"/>
      <c r="X9" s="189"/>
      <c r="Y9" s="189"/>
      <c r="Z9" s="189"/>
      <c r="AA9" s="189"/>
      <c r="AB9" s="189"/>
      <c r="AC9" s="189"/>
    </row>
    <row r="10" spans="1:29" s="188" customFormat="1">
      <c r="A10" s="47" t="s">
        <v>35</v>
      </c>
      <c r="B10" s="63">
        <v>1.8009706439744193E-2</v>
      </c>
      <c r="C10" s="63">
        <v>5.3772423091928985E-2</v>
      </c>
      <c r="D10" s="63">
        <v>2.0317778424682478E-2</v>
      </c>
      <c r="E10" s="63">
        <v>0.10178354035367722</v>
      </c>
      <c r="F10" s="86">
        <v>5.9152858269782026E-2</v>
      </c>
      <c r="G10" s="86">
        <v>2.1219413599049084E-2</v>
      </c>
      <c r="H10" s="86">
        <v>4.4085926852825426E-2</v>
      </c>
      <c r="I10" s="86">
        <v>3.6615092570054041E-2</v>
      </c>
      <c r="J10" s="86">
        <v>2.4567332891432894E-2</v>
      </c>
      <c r="K10" s="86">
        <v>2.2977173959233399</v>
      </c>
      <c r="L10" s="86">
        <v>0.64753443626685325</v>
      </c>
      <c r="M10" s="203">
        <v>1.936996883961682</v>
      </c>
      <c r="N10" s="202">
        <v>3.2367153277443999</v>
      </c>
      <c r="O10" s="202">
        <v>3.0234195902398526</v>
      </c>
      <c r="P10" s="202">
        <v>3.2718834285747116</v>
      </c>
      <c r="Q10" s="202">
        <v>2.5102302075188097</v>
      </c>
      <c r="R10" s="181">
        <f t="shared" si="0"/>
        <v>3.2307130787811214</v>
      </c>
      <c r="S10" s="183">
        <f t="shared" si="1"/>
        <v>-0.23278739529778758</v>
      </c>
      <c r="T10" s="183">
        <f t="shared" si="2"/>
        <v>0.2959392079065768</v>
      </c>
      <c r="U10" s="189"/>
      <c r="V10" s="189"/>
      <c r="W10" s="189"/>
      <c r="X10" s="189"/>
      <c r="Y10" s="189"/>
      <c r="Z10" s="189"/>
      <c r="AA10" s="189"/>
      <c r="AB10" s="189"/>
      <c r="AC10" s="189"/>
    </row>
    <row r="11" spans="1:29" s="188" customFormat="1">
      <c r="A11" s="47" t="s">
        <v>26</v>
      </c>
      <c r="B11" s="63">
        <v>0.81691421124958641</v>
      </c>
      <c r="C11" s="63">
        <v>0.75743476860515979</v>
      </c>
      <c r="D11" s="63">
        <v>0.48473670307987882</v>
      </c>
      <c r="E11" s="63">
        <v>0.38628086803642464</v>
      </c>
      <c r="F11" s="86">
        <v>0.96767693072186201</v>
      </c>
      <c r="G11" s="86">
        <v>0.36148228397254417</v>
      </c>
      <c r="H11" s="86">
        <v>0.4675536667265579</v>
      </c>
      <c r="I11" s="86">
        <v>0.29398703982211</v>
      </c>
      <c r="J11" s="86">
        <v>6.6993237335206124E-2</v>
      </c>
      <c r="K11" s="86">
        <v>0.25211085772341441</v>
      </c>
      <c r="L11" s="86">
        <v>0.1856365276908242</v>
      </c>
      <c r="M11" s="203">
        <v>0.31086395622276913</v>
      </c>
      <c r="N11" s="202">
        <v>0.36162795237506867</v>
      </c>
      <c r="O11" s="202">
        <v>0.32683185958473854</v>
      </c>
      <c r="P11" s="202">
        <v>0.51475080707729737</v>
      </c>
      <c r="Q11" s="202">
        <v>2.4001970322587587</v>
      </c>
      <c r="R11" s="181">
        <f t="shared" si="0"/>
        <v>3.0890983307202911</v>
      </c>
      <c r="S11" s="183">
        <f t="shared" si="1"/>
        <v>3.6628329655019538</v>
      </c>
      <c r="T11" s="183">
        <f t="shared" si="2"/>
        <v>6.7210528406797554</v>
      </c>
      <c r="U11" s="189"/>
      <c r="V11" s="189"/>
      <c r="W11" s="189"/>
      <c r="X11" s="189"/>
      <c r="Y11" s="189"/>
      <c r="Z11" s="189"/>
      <c r="AA11" s="189"/>
      <c r="AB11" s="189"/>
      <c r="AC11" s="189"/>
    </row>
    <row r="12" spans="1:29" s="188" customFormat="1">
      <c r="A12" s="47" t="s">
        <v>121</v>
      </c>
      <c r="B12" s="63">
        <v>2.3778316194433137E-2</v>
      </c>
      <c r="C12" s="63">
        <v>1.191124948454283E-2</v>
      </c>
      <c r="D12" s="63">
        <v>1.2548385788243549E-2</v>
      </c>
      <c r="E12" s="63">
        <v>1.948201743578545E-2</v>
      </c>
      <c r="F12" s="86">
        <v>4.2567761949126474E-2</v>
      </c>
      <c r="G12" s="86">
        <v>2.7322356190359866E-2</v>
      </c>
      <c r="H12" s="86">
        <v>4.3464936979172551E-3</v>
      </c>
      <c r="I12" s="86">
        <v>4.824087351633183E-3</v>
      </c>
      <c r="J12" s="86">
        <v>3.7034636198266324E-3</v>
      </c>
      <c r="K12" s="86">
        <v>1.2386124739535889E-2</v>
      </c>
      <c r="L12" s="86">
        <v>1.8207362331154958E-3</v>
      </c>
      <c r="M12" s="203">
        <v>3.6999652842990933E-3</v>
      </c>
      <c r="N12" s="202">
        <v>1.3205064645066156E-2</v>
      </c>
      <c r="O12" s="202">
        <v>1.0796996280964217E-2</v>
      </c>
      <c r="P12" s="202">
        <v>2.5390632097135626E-2</v>
      </c>
      <c r="Q12" s="202">
        <v>1.3748463620997726</v>
      </c>
      <c r="R12" s="181">
        <f t="shared" si="0"/>
        <v>1.7694529011905764</v>
      </c>
      <c r="S12" s="183">
        <f t="shared" si="1"/>
        <v>53.147780048960342</v>
      </c>
      <c r="T12" s="183">
        <f t="shared" si="2"/>
        <v>370.58358429306668</v>
      </c>
      <c r="U12" s="189"/>
      <c r="V12" s="189"/>
      <c r="W12" s="189"/>
      <c r="X12" s="189"/>
      <c r="Y12" s="189"/>
      <c r="Z12" s="189"/>
      <c r="AA12" s="189"/>
      <c r="AB12" s="189"/>
      <c r="AC12" s="189"/>
    </row>
    <row r="13" spans="1:29" s="188" customFormat="1">
      <c r="A13" s="47" t="s">
        <v>30</v>
      </c>
      <c r="B13" s="63">
        <v>1.1728488434205218</v>
      </c>
      <c r="C13" s="63">
        <v>0.61988238823251307</v>
      </c>
      <c r="D13" s="63">
        <v>0.54421637475802631</v>
      </c>
      <c r="E13" s="63">
        <v>1.519189698733254</v>
      </c>
      <c r="F13" s="86">
        <v>0.73107493812157009</v>
      </c>
      <c r="G13" s="86">
        <v>1.1043470947038643</v>
      </c>
      <c r="H13" s="86">
        <v>0.49057676468351691</v>
      </c>
      <c r="I13" s="86">
        <v>0.40917544621040131</v>
      </c>
      <c r="J13" s="86">
        <v>0.10611556946113355</v>
      </c>
      <c r="K13" s="86">
        <v>1.1164658581769258</v>
      </c>
      <c r="L13" s="86">
        <v>0.46439542041010134</v>
      </c>
      <c r="M13" s="86">
        <v>0.8167175887373177</v>
      </c>
      <c r="N13" s="86">
        <v>1.3682968062975738</v>
      </c>
      <c r="O13" s="202">
        <v>0.7613774865678633</v>
      </c>
      <c r="P13" s="202">
        <v>0.90409978239292765</v>
      </c>
      <c r="Q13" s="202">
        <v>0.8067279185586842</v>
      </c>
      <c r="R13" s="181">
        <f t="shared" si="0"/>
        <v>1.0382738721328542</v>
      </c>
      <c r="S13" s="183">
        <f t="shared" si="1"/>
        <v>-0.10770035092423569</v>
      </c>
      <c r="T13" s="183">
        <f t="shared" si="2"/>
        <v>-1.2231486521648183E-2</v>
      </c>
      <c r="U13" s="189"/>
      <c r="V13" s="189"/>
      <c r="W13" s="189"/>
      <c r="X13" s="189"/>
      <c r="Y13" s="189"/>
      <c r="Z13" s="189"/>
      <c r="AA13" s="189"/>
      <c r="AB13" s="189"/>
      <c r="AC13" s="189"/>
    </row>
    <row r="14" spans="1:29" s="188" customFormat="1">
      <c r="A14" s="47" t="s">
        <v>33</v>
      </c>
      <c r="B14" s="63">
        <v>0.13989430850459059</v>
      </c>
      <c r="C14" s="63">
        <v>0.2919187881148495</v>
      </c>
      <c r="D14" s="63">
        <v>2.4855648983679391E-3</v>
      </c>
      <c r="E14" s="63">
        <v>4.608750952841742E-2</v>
      </c>
      <c r="F14" s="86">
        <v>3.3520439187262732E-2</v>
      </c>
      <c r="G14" s="86">
        <v>1.4765986203360015E-2</v>
      </c>
      <c r="H14" s="86">
        <v>0.14137511311087944</v>
      </c>
      <c r="I14" s="86">
        <v>1.7328469644887615E-2</v>
      </c>
      <c r="J14" s="86">
        <v>2.2550442158998717E-2</v>
      </c>
      <c r="K14" s="86">
        <v>0.10681825949635429</v>
      </c>
      <c r="L14" s="86">
        <v>0.19748090015307826</v>
      </c>
      <c r="M14" s="203">
        <v>0.57914467942322934</v>
      </c>
      <c r="N14" s="202">
        <v>0.45628407498744628</v>
      </c>
      <c r="O14" s="202">
        <v>1.3417749956942051</v>
      </c>
      <c r="P14" s="202">
        <v>0.54710441088799766</v>
      </c>
      <c r="Q14" s="202">
        <v>0.6259365898561724</v>
      </c>
      <c r="R14" s="181">
        <f t="shared" si="0"/>
        <v>0.80559206134915329</v>
      </c>
      <c r="S14" s="183">
        <f t="shared" si="1"/>
        <v>0.14408982526794722</v>
      </c>
      <c r="T14" s="183">
        <f t="shared" si="2"/>
        <v>8.079485506029882E-2</v>
      </c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s="188" customFormat="1">
      <c r="A15" s="47" t="s">
        <v>27</v>
      </c>
      <c r="B15" s="63">
        <v>3.4069559406374852</v>
      </c>
      <c r="C15" s="63">
        <v>1.2830503790605008</v>
      </c>
      <c r="D15" s="63">
        <v>4.1312335435401106</v>
      </c>
      <c r="E15" s="63">
        <v>3.5588026510900668</v>
      </c>
      <c r="F15" s="86">
        <v>3.261528663538293</v>
      </c>
      <c r="G15" s="86">
        <v>2.9711258112426675</v>
      </c>
      <c r="H15" s="86">
        <v>1.3368159471184935</v>
      </c>
      <c r="I15" s="86">
        <v>2.1893942203915109</v>
      </c>
      <c r="J15" s="86">
        <v>0.75333851694104337</v>
      </c>
      <c r="K15" s="86">
        <v>3.9383942391780913</v>
      </c>
      <c r="L15" s="86">
        <v>0.95372332776490154</v>
      </c>
      <c r="M15" s="86">
        <v>2.5954837314445096</v>
      </c>
      <c r="N15" s="86">
        <v>4.270767851692983</v>
      </c>
      <c r="O15" s="202">
        <v>2.8756689961455697</v>
      </c>
      <c r="P15" s="202">
        <v>0.27866077100716108</v>
      </c>
      <c r="Q15" s="202">
        <v>0.31203944106731379</v>
      </c>
      <c r="R15" s="181">
        <f t="shared" si="0"/>
        <v>0.4016005784378513</v>
      </c>
      <c r="S15" s="183">
        <f t="shared" si="1"/>
        <v>0.11978245068192583</v>
      </c>
      <c r="T15" s="183">
        <f t="shared" si="2"/>
        <v>-0.87977599809741469</v>
      </c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s="188" customFormat="1">
      <c r="A16" s="47" t="s">
        <v>32</v>
      </c>
      <c r="B16" s="63">
        <v>0.2534041763029104</v>
      </c>
      <c r="C16" s="63">
        <v>0.11130879288205019</v>
      </c>
      <c r="D16" s="63">
        <v>0.20351420013914612</v>
      </c>
      <c r="E16" s="63">
        <v>0.32295459790204145</v>
      </c>
      <c r="F16" s="86">
        <v>0.22024825851299876</v>
      </c>
      <c r="G16" s="86">
        <v>0.22041849078283698</v>
      </c>
      <c r="H16" s="86">
        <v>0.11428502999876899</v>
      </c>
      <c r="I16" s="86">
        <v>0.11923440585158153</v>
      </c>
      <c r="J16" s="86">
        <v>4.0789385335804215E-2</v>
      </c>
      <c r="K16" s="86">
        <v>0.19154500037797551</v>
      </c>
      <c r="L16" s="86">
        <v>4.7653178222894201E-2</v>
      </c>
      <c r="M16" s="203">
        <v>0.1696427555936936</v>
      </c>
      <c r="N16" s="202">
        <v>0.17833161220447241</v>
      </c>
      <c r="O16" s="202">
        <v>0.13358163407930351</v>
      </c>
      <c r="P16" s="202">
        <v>0.23872830974341119</v>
      </c>
      <c r="Q16" s="202">
        <v>0.1766119888816258</v>
      </c>
      <c r="R16" s="181">
        <f t="shared" si="0"/>
        <v>0.22730292251298984</v>
      </c>
      <c r="S16" s="183">
        <f t="shared" si="1"/>
        <v>-0.26019671034637226</v>
      </c>
      <c r="T16" s="183">
        <f t="shared" si="2"/>
        <v>4.1081820815408232E-2</v>
      </c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29" s="188" customFormat="1">
      <c r="A17" s="47" t="s">
        <v>122</v>
      </c>
      <c r="B17" s="63">
        <v>2.3007723265365057E-2</v>
      </c>
      <c r="C17" s="63">
        <v>0</v>
      </c>
      <c r="D17" s="63">
        <v>0</v>
      </c>
      <c r="E17" s="63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203">
        <v>0</v>
      </c>
      <c r="N17" s="203">
        <v>0</v>
      </c>
      <c r="O17" s="202">
        <v>0</v>
      </c>
      <c r="P17" s="202">
        <v>0</v>
      </c>
      <c r="Q17" s="202">
        <v>0.15795894239742514</v>
      </c>
      <c r="R17" s="181">
        <f t="shared" si="0"/>
        <v>0.20329610391319905</v>
      </c>
      <c r="S17" s="183">
        <v>0</v>
      </c>
      <c r="T17" s="183">
        <v>0</v>
      </c>
      <c r="U17" s="189"/>
      <c r="V17" s="189"/>
      <c r="W17" s="189"/>
      <c r="X17" s="189"/>
      <c r="Y17" s="189"/>
      <c r="Z17" s="189"/>
      <c r="AA17" s="189"/>
      <c r="AB17" s="189"/>
      <c r="AC17" s="189"/>
    </row>
    <row r="18" spans="1:29" s="188" customFormat="1">
      <c r="A18" s="47" t="s">
        <v>28</v>
      </c>
      <c r="B18" s="63">
        <v>0.22348851931568792</v>
      </c>
      <c r="C18" s="63">
        <v>0.3316077516999914</v>
      </c>
      <c r="D18" s="63">
        <v>0.29061982911466622</v>
      </c>
      <c r="E18" s="63">
        <v>7.2263786971915864E-2</v>
      </c>
      <c r="F18" s="86">
        <v>1.1554944917890571</v>
      </c>
      <c r="G18" s="86">
        <v>1.5654978228539183</v>
      </c>
      <c r="H18" s="86">
        <v>0.82654896701994063</v>
      </c>
      <c r="I18" s="86">
        <v>1.4048207115982847</v>
      </c>
      <c r="J18" s="86">
        <v>0.54275767642360095</v>
      </c>
      <c r="K18" s="86">
        <v>0.41788779301456919</v>
      </c>
      <c r="L18" s="86">
        <v>2.59566432168339E-2</v>
      </c>
      <c r="M18" s="203">
        <v>0.2320936465661175</v>
      </c>
      <c r="N18" s="203">
        <v>0.26323378710550271</v>
      </c>
      <c r="O18" s="203">
        <v>9.5571195512571455E-2</v>
      </c>
      <c r="P18" s="203">
        <v>0.18894428396781374</v>
      </c>
      <c r="Q18" s="203">
        <v>0.10132144076356632</v>
      </c>
      <c r="R18" s="181">
        <f t="shared" si="0"/>
        <v>0.13040258333890181</v>
      </c>
      <c r="S18" s="183">
        <f t="shared" si="1"/>
        <v>-0.46374963753427856</v>
      </c>
      <c r="T18" s="183">
        <f t="shared" si="2"/>
        <v>-0.56344586651706363</v>
      </c>
      <c r="U18" s="189"/>
      <c r="V18" s="189"/>
      <c r="W18" s="189"/>
      <c r="X18" s="189"/>
      <c r="Y18" s="189"/>
      <c r="Z18" s="189"/>
      <c r="AA18" s="189"/>
      <c r="AB18" s="189"/>
      <c r="AC18" s="189"/>
    </row>
    <row r="19" spans="1:29" s="188" customFormat="1">
      <c r="A19" s="47" t="s">
        <v>123</v>
      </c>
      <c r="B19" s="63">
        <v>0.40321911898030749</v>
      </c>
      <c r="C19" s="63">
        <v>0.64408221303178781</v>
      </c>
      <c r="D19" s="63">
        <v>0.6879401754893677</v>
      </c>
      <c r="E19" s="63">
        <v>4.1492628096875634E-3</v>
      </c>
      <c r="F19" s="86">
        <v>0</v>
      </c>
      <c r="G19" s="86">
        <v>0</v>
      </c>
      <c r="H19" s="86">
        <v>7.1330029685466052E-3</v>
      </c>
      <c r="I19" s="86">
        <v>0</v>
      </c>
      <c r="J19" s="86">
        <v>6.2560169491694909E-3</v>
      </c>
      <c r="K19" s="86">
        <v>1.7223004692679626E-2</v>
      </c>
      <c r="L19" s="86">
        <v>0</v>
      </c>
      <c r="M19" s="203">
        <v>0</v>
      </c>
      <c r="N19" s="203">
        <v>0</v>
      </c>
      <c r="O19" s="203">
        <v>8.6186904568516032E-4</v>
      </c>
      <c r="P19" s="203">
        <v>0</v>
      </c>
      <c r="Q19" s="203">
        <v>8.314176814011677E-2</v>
      </c>
      <c r="R19" s="181">
        <f t="shared" si="0"/>
        <v>0.10700500572366331</v>
      </c>
      <c r="S19" s="183">
        <v>0</v>
      </c>
      <c r="T19" s="183">
        <v>0</v>
      </c>
      <c r="U19" s="189"/>
      <c r="V19" s="189"/>
      <c r="W19" s="189"/>
      <c r="X19" s="189"/>
      <c r="Y19" s="189"/>
      <c r="Z19" s="189"/>
      <c r="AA19" s="189"/>
      <c r="AB19" s="189"/>
      <c r="AC19" s="189"/>
    </row>
    <row r="20" spans="1:29" s="188" customFormat="1">
      <c r="A20" s="47" t="s">
        <v>39</v>
      </c>
      <c r="B20" s="63">
        <v>0</v>
      </c>
      <c r="C20" s="63">
        <v>0</v>
      </c>
      <c r="D20" s="63">
        <v>5.6683936823152495E-2</v>
      </c>
      <c r="E20" s="63">
        <v>0</v>
      </c>
      <c r="F20" s="86">
        <v>0</v>
      </c>
      <c r="G20" s="86">
        <v>3.496192826676515</v>
      </c>
      <c r="H20" s="86">
        <v>0</v>
      </c>
      <c r="I20" s="86">
        <v>0</v>
      </c>
      <c r="J20" s="86">
        <v>0</v>
      </c>
      <c r="K20" s="86">
        <v>1.1154770751151992E-4</v>
      </c>
      <c r="L20" s="86">
        <v>0</v>
      </c>
      <c r="M20" s="86">
        <v>0.10459893340641568</v>
      </c>
      <c r="N20" s="86">
        <v>0</v>
      </c>
      <c r="O20" s="203">
        <v>4.6967485517403498E-2</v>
      </c>
      <c r="P20" s="203">
        <v>8.2861466645408305E-2</v>
      </c>
      <c r="Q20" s="203">
        <v>7.6834878253216068E-2</v>
      </c>
      <c r="R20" s="181">
        <f t="shared" si="0"/>
        <v>9.888792085112387E-2</v>
      </c>
      <c r="S20" s="183">
        <f t="shared" si="1"/>
        <v>-7.2730892128448632E-2</v>
      </c>
      <c r="T20" s="183">
        <f t="shared" si="2"/>
        <v>-0.26543344419510762</v>
      </c>
      <c r="U20" s="189"/>
      <c r="V20" s="189"/>
      <c r="W20" s="189"/>
      <c r="X20" s="189"/>
      <c r="Y20" s="189"/>
      <c r="Z20" s="189"/>
      <c r="AA20" s="189"/>
      <c r="AB20" s="189"/>
      <c r="AC20" s="189"/>
    </row>
    <row r="21" spans="1:29" s="188" customFormat="1">
      <c r="A21" s="47" t="s">
        <v>41</v>
      </c>
      <c r="B21" s="63">
        <v>0</v>
      </c>
      <c r="C21" s="63">
        <v>0</v>
      </c>
      <c r="D21" s="63">
        <v>0</v>
      </c>
      <c r="E21" s="63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3.3867390267743137E-2</v>
      </c>
      <c r="L21" s="86">
        <v>0</v>
      </c>
      <c r="M21" s="86">
        <v>9.7897805326445479E-3</v>
      </c>
      <c r="N21" s="86">
        <v>3.1674139314635398E-2</v>
      </c>
      <c r="O21" s="203">
        <v>1.6032815426065314E-2</v>
      </c>
      <c r="P21" s="203">
        <v>2.8754532901505012E-2</v>
      </c>
      <c r="Q21" s="203">
        <v>1.6223376937680403E-2</v>
      </c>
      <c r="R21" s="181">
        <f t="shared" si="0"/>
        <v>2.087978859371899E-2</v>
      </c>
      <c r="S21" s="183">
        <f t="shared" si="1"/>
        <v>-0.43579758387133205</v>
      </c>
      <c r="T21" s="183">
        <f t="shared" si="2"/>
        <v>0.65717473273100291</v>
      </c>
      <c r="U21" s="189"/>
      <c r="V21" s="189"/>
      <c r="W21" s="189"/>
      <c r="X21" s="189"/>
      <c r="Y21" s="189"/>
      <c r="Z21" s="189"/>
      <c r="AA21" s="189"/>
      <c r="AB21" s="189"/>
      <c r="AC21" s="189"/>
    </row>
    <row r="22" spans="1:29" s="188" customFormat="1">
      <c r="A22" s="47" t="s">
        <v>108</v>
      </c>
      <c r="B22" s="63">
        <v>0</v>
      </c>
      <c r="C22" s="63">
        <v>0</v>
      </c>
      <c r="D22" s="63">
        <v>0</v>
      </c>
      <c r="E22" s="63">
        <v>0</v>
      </c>
      <c r="F22" s="86">
        <v>0</v>
      </c>
      <c r="G22" s="86">
        <v>0</v>
      </c>
      <c r="H22" s="86">
        <v>0</v>
      </c>
      <c r="I22" s="86">
        <v>1.0288696677865033E-2</v>
      </c>
      <c r="J22" s="86">
        <v>0</v>
      </c>
      <c r="K22" s="86">
        <v>0</v>
      </c>
      <c r="L22" s="86">
        <v>0</v>
      </c>
      <c r="M22" s="86">
        <v>2.1094836498349406E-2</v>
      </c>
      <c r="N22" s="86">
        <v>0</v>
      </c>
      <c r="O22" s="203">
        <v>2.6495010549011194E-2</v>
      </c>
      <c r="P22" s="203">
        <v>0</v>
      </c>
      <c r="Q22" s="203">
        <v>1.3384982632659729E-2</v>
      </c>
      <c r="R22" s="181">
        <f t="shared" si="0"/>
        <v>1.7226722203034409E-2</v>
      </c>
      <c r="S22" s="183">
        <v>0</v>
      </c>
      <c r="T22" s="183">
        <f t="shared" si="2"/>
        <v>-0.36548535781696834</v>
      </c>
      <c r="U22" s="189"/>
      <c r="V22" s="189"/>
      <c r="W22" s="189"/>
      <c r="X22" s="189"/>
      <c r="Y22" s="189"/>
      <c r="Z22" s="189"/>
      <c r="AA22" s="189"/>
      <c r="AB22" s="189"/>
      <c r="AC22" s="189"/>
    </row>
    <row r="23" spans="1:29" s="188" customFormat="1">
      <c r="A23" s="47" t="s">
        <v>45</v>
      </c>
      <c r="B23" s="63">
        <v>0</v>
      </c>
      <c r="C23" s="63">
        <v>8.463283075539807E-2</v>
      </c>
      <c r="D23" s="63">
        <v>0</v>
      </c>
      <c r="E23" s="63">
        <v>0</v>
      </c>
      <c r="F23" s="86">
        <v>3.2960549191998555E-2</v>
      </c>
      <c r="G23" s="86">
        <v>0</v>
      </c>
      <c r="H23" s="86">
        <v>1.2332490966605113E-2</v>
      </c>
      <c r="I23" s="86">
        <v>5.0330521751326797E-3</v>
      </c>
      <c r="J23" s="86">
        <v>0</v>
      </c>
      <c r="K23" s="86">
        <v>3.612759723497267E-3</v>
      </c>
      <c r="L23" s="86">
        <v>0.11334359660269444</v>
      </c>
      <c r="M23" s="86">
        <v>5.6459706635836826E-2</v>
      </c>
      <c r="N23" s="86">
        <v>0.12921353413931352</v>
      </c>
      <c r="O23" s="203">
        <v>4.0263578829800348E-2</v>
      </c>
      <c r="P23" s="203">
        <v>1.3590313584706337E-2</v>
      </c>
      <c r="Q23" s="203">
        <v>7.4343844884865755E-3</v>
      </c>
      <c r="R23" s="181">
        <f t="shared" si="0"/>
        <v>9.5681914462265906E-3</v>
      </c>
      <c r="S23" s="183">
        <f t="shared" si="1"/>
        <v>-0.45296446309724947</v>
      </c>
      <c r="T23" s="183">
        <f t="shared" si="2"/>
        <v>-0.86832406805727669</v>
      </c>
      <c r="U23" s="189"/>
      <c r="V23" s="189"/>
      <c r="W23" s="189"/>
      <c r="X23" s="189"/>
      <c r="Y23" s="189"/>
      <c r="Z23" s="189"/>
      <c r="AA23" s="189"/>
      <c r="AB23" s="189"/>
      <c r="AC23" s="189"/>
    </row>
    <row r="24" spans="1:29" s="188" customFormat="1">
      <c r="A24" s="47" t="s">
        <v>37</v>
      </c>
      <c r="B24" s="63">
        <v>2.2081162664999033E-2</v>
      </c>
      <c r="C24" s="63">
        <v>1.3866441464050142E-2</v>
      </c>
      <c r="D24" s="63">
        <v>0</v>
      </c>
      <c r="E24" s="63">
        <v>0</v>
      </c>
      <c r="F24" s="86">
        <v>0</v>
      </c>
      <c r="G24" s="86">
        <v>0</v>
      </c>
      <c r="H24" s="86">
        <v>1.8487185915537063E-2</v>
      </c>
      <c r="I24" s="86">
        <v>0</v>
      </c>
      <c r="J24" s="86">
        <v>0</v>
      </c>
      <c r="K24" s="86">
        <v>1.6270172363652774E-2</v>
      </c>
      <c r="L24" s="86">
        <v>1.3137215846339666E-3</v>
      </c>
      <c r="M24" s="86">
        <v>1.416693727267536E-3</v>
      </c>
      <c r="N24" s="86">
        <v>0</v>
      </c>
      <c r="O24" s="203">
        <v>0</v>
      </c>
      <c r="P24" s="203">
        <v>2.1770552353910753E-3</v>
      </c>
      <c r="Q24" s="203">
        <v>4.5881296922299607E-3</v>
      </c>
      <c r="R24" s="181">
        <f t="shared" si="0"/>
        <v>5.9050084567673113E-3</v>
      </c>
      <c r="S24" s="183">
        <f t="shared" si="1"/>
        <v>1.1074934699145436</v>
      </c>
      <c r="T24" s="183">
        <f t="shared" si="2"/>
        <v>2.2386179199645131</v>
      </c>
      <c r="U24" s="189"/>
      <c r="V24" s="189"/>
      <c r="W24" s="189"/>
      <c r="X24" s="189"/>
      <c r="Y24" s="189"/>
      <c r="Z24" s="189"/>
      <c r="AA24" s="189"/>
      <c r="AB24" s="189"/>
      <c r="AC24" s="189"/>
    </row>
    <row r="25" spans="1:29" s="188" customFormat="1">
      <c r="A25" s="47" t="s">
        <v>124</v>
      </c>
      <c r="B25" s="63">
        <v>0</v>
      </c>
      <c r="C25" s="63">
        <v>0</v>
      </c>
      <c r="D25" s="63">
        <v>0</v>
      </c>
      <c r="E25" s="63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203">
        <v>1.8510162291579494E-3</v>
      </c>
      <c r="P25" s="203">
        <v>0</v>
      </c>
      <c r="Q25" s="203">
        <v>1.4119711869287862E-3</v>
      </c>
      <c r="R25" s="181">
        <f t="shared" si="0"/>
        <v>1.8172332429151326E-3</v>
      </c>
      <c r="S25" s="183">
        <v>0</v>
      </c>
      <c r="T25" s="183">
        <v>0</v>
      </c>
      <c r="U25" s="189"/>
      <c r="V25" s="189"/>
      <c r="W25" s="189"/>
      <c r="X25" s="189"/>
      <c r="Y25" s="189"/>
      <c r="Z25" s="189"/>
      <c r="AA25" s="189"/>
      <c r="AB25" s="189"/>
      <c r="AC25" s="189"/>
    </row>
    <row r="26" spans="1:29" s="188" customFormat="1">
      <c r="A26" s="47" t="s">
        <v>31</v>
      </c>
      <c r="B26" s="63">
        <v>6.5973583340350674E-5</v>
      </c>
      <c r="C26" s="63">
        <v>2.161322243697078E-3</v>
      </c>
      <c r="D26" s="63">
        <v>0</v>
      </c>
      <c r="E26" s="63">
        <v>0</v>
      </c>
      <c r="F26" s="86">
        <v>2.001560570572386E-2</v>
      </c>
      <c r="G26" s="86">
        <v>0.16301577012309382</v>
      </c>
      <c r="H26" s="86">
        <v>0.33877582200048573</v>
      </c>
      <c r="I26" s="86">
        <v>0</v>
      </c>
      <c r="J26" s="86">
        <v>0</v>
      </c>
      <c r="K26" s="86">
        <v>3.277875444763519E-3</v>
      </c>
      <c r="L26" s="86">
        <v>0</v>
      </c>
      <c r="M26" s="86">
        <v>1.4961645254244784E-4</v>
      </c>
      <c r="N26" s="86">
        <v>0</v>
      </c>
      <c r="O26" s="203">
        <v>0</v>
      </c>
      <c r="P26" s="203">
        <v>0</v>
      </c>
      <c r="Q26" s="203">
        <v>4.5353971876038089E-4</v>
      </c>
      <c r="R26" s="181">
        <f t="shared" si="0"/>
        <v>5.8371407401482101E-4</v>
      </c>
      <c r="S26" s="183">
        <v>0</v>
      </c>
      <c r="T26" s="183">
        <f t="shared" si="2"/>
        <v>2.0313492336794088</v>
      </c>
      <c r="U26" s="189"/>
      <c r="V26" s="189"/>
      <c r="W26" s="189"/>
      <c r="X26" s="189"/>
      <c r="Y26" s="189"/>
      <c r="Z26" s="189"/>
      <c r="AA26" s="189"/>
      <c r="AB26" s="189"/>
      <c r="AC26" s="189"/>
    </row>
    <row r="27" spans="1:29" s="188" customFormat="1">
      <c r="A27" s="186" t="s">
        <v>135</v>
      </c>
      <c r="B27" s="204">
        <v>0.59863806351871773</v>
      </c>
      <c r="C27" s="204">
        <v>0.3096519551522719</v>
      </c>
      <c r="D27" s="204">
        <v>0</v>
      </c>
      <c r="E27" s="204">
        <v>0</v>
      </c>
      <c r="F27" s="176">
        <v>4.0920950049048173E-2</v>
      </c>
      <c r="G27" s="176">
        <v>0.18675451858623399</v>
      </c>
      <c r="H27" s="176">
        <v>0.18687159046691099</v>
      </c>
      <c r="I27" s="176">
        <v>0.19740775449108369</v>
      </c>
      <c r="J27" s="176">
        <v>2.3956676275317439E-2</v>
      </c>
      <c r="K27" s="176">
        <v>0</v>
      </c>
      <c r="L27" s="176">
        <v>0</v>
      </c>
      <c r="M27" s="176">
        <v>0</v>
      </c>
      <c r="N27" s="176">
        <v>0</v>
      </c>
      <c r="O27" s="176">
        <v>0.32936620651549225</v>
      </c>
      <c r="P27" s="176">
        <v>0</v>
      </c>
      <c r="Q27" s="176">
        <v>0</v>
      </c>
      <c r="R27" s="184">
        <f t="shared" si="0"/>
        <v>0</v>
      </c>
      <c r="S27" s="185">
        <v>0</v>
      </c>
      <c r="T27" s="185">
        <v>0</v>
      </c>
      <c r="U27" s="189"/>
      <c r="V27" s="189"/>
      <c r="W27" s="189"/>
      <c r="X27" s="189"/>
      <c r="Y27" s="189"/>
      <c r="Z27" s="189"/>
      <c r="AA27" s="189"/>
      <c r="AB27" s="189"/>
      <c r="AC27" s="189"/>
    </row>
    <row r="28" spans="1:29" s="188" customFormat="1">
      <c r="A28" s="205" t="s">
        <v>136</v>
      </c>
      <c r="B28" s="205"/>
      <c r="C28" s="205"/>
      <c r="D28" s="205"/>
      <c r="E28" s="205"/>
      <c r="U28" s="189"/>
      <c r="V28" s="189"/>
      <c r="W28" s="189"/>
      <c r="X28" s="189"/>
      <c r="Y28" s="189"/>
      <c r="Z28" s="189"/>
      <c r="AA28" s="189"/>
      <c r="AB28" s="189"/>
      <c r="AC28" s="189"/>
    </row>
    <row r="29" spans="1:29" s="188" customFormat="1">
      <c r="U29" s="189"/>
      <c r="V29" s="189"/>
      <c r="W29" s="189"/>
      <c r="X29" s="189"/>
      <c r="Y29" s="189"/>
      <c r="Z29" s="189"/>
      <c r="AA29" s="189"/>
      <c r="AB29" s="189"/>
      <c r="AC29" s="189"/>
    </row>
    <row r="30" spans="1:29">
      <c r="A30" s="206"/>
      <c r="B30" s="206"/>
      <c r="C30" s="206"/>
      <c r="D30" s="206"/>
      <c r="E30" s="206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</row>
    <row r="31" spans="1:29">
      <c r="A31" s="206"/>
      <c r="B31" s="206"/>
      <c r="C31" s="206"/>
      <c r="D31" s="206"/>
      <c r="E31" s="206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</row>
    <row r="32" spans="1:29">
      <c r="A32" s="206"/>
      <c r="B32" s="206"/>
      <c r="C32" s="206"/>
      <c r="D32" s="206"/>
      <c r="E32" s="206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</row>
    <row r="33" spans="1:20">
      <c r="A33" s="206"/>
      <c r="B33" s="206"/>
      <c r="C33" s="206"/>
      <c r="D33" s="206"/>
      <c r="E33" s="206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</row>
    <row r="34" spans="1:20">
      <c r="A34" s="206"/>
      <c r="B34" s="206"/>
      <c r="C34" s="206"/>
      <c r="D34" s="206"/>
      <c r="E34" s="206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</row>
    <row r="35" spans="1:20" ht="16.5" customHeight="1">
      <c r="A35" s="206"/>
      <c r="B35" s="206"/>
      <c r="C35" s="206"/>
      <c r="D35" s="206"/>
      <c r="E35" s="206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</row>
    <row r="36" spans="1:20">
      <c r="A36" s="47"/>
      <c r="B36" s="47"/>
      <c r="C36" s="47"/>
      <c r="D36" s="47"/>
      <c r="E36" s="47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207"/>
      <c r="T36" s="207"/>
    </row>
    <row r="37" spans="1:20">
      <c r="A37" s="47"/>
      <c r="B37" s="47"/>
      <c r="C37" s="47"/>
      <c r="D37" s="47"/>
      <c r="E37" s="47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207"/>
      <c r="T37" s="207"/>
    </row>
    <row r="38" spans="1:20">
      <c r="A38" s="47"/>
      <c r="B38" s="47"/>
      <c r="C38" s="47"/>
      <c r="D38" s="47"/>
      <c r="E38" s="47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207"/>
      <c r="T38" s="207"/>
    </row>
    <row r="39" spans="1:20">
      <c r="A39" s="47"/>
      <c r="B39" s="47"/>
      <c r="C39" s="47"/>
      <c r="D39" s="47"/>
      <c r="E39" s="47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207"/>
      <c r="T39" s="207"/>
    </row>
    <row r="40" spans="1:20">
      <c r="A40" s="47"/>
      <c r="B40" s="47"/>
      <c r="C40" s="47"/>
      <c r="D40" s="47"/>
      <c r="E40" s="47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207"/>
      <c r="T40" s="207"/>
    </row>
    <row r="41" spans="1:20">
      <c r="A41" s="47"/>
      <c r="B41" s="47"/>
      <c r="C41" s="47"/>
      <c r="D41" s="47"/>
      <c r="E41" s="47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207"/>
      <c r="T41" s="207"/>
    </row>
    <row r="42" spans="1:20">
      <c r="A42" s="47"/>
      <c r="B42" s="47"/>
      <c r="C42" s="47"/>
      <c r="D42" s="47"/>
      <c r="E42" s="47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207"/>
      <c r="T42" s="207"/>
    </row>
    <row r="43" spans="1:20">
      <c r="A43" s="47"/>
      <c r="B43" s="47"/>
      <c r="C43" s="47"/>
      <c r="D43" s="47"/>
      <c r="E43" s="47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207"/>
      <c r="T43" s="207"/>
    </row>
    <row r="44" spans="1:20">
      <c r="A44" s="47"/>
      <c r="B44" s="47"/>
      <c r="C44" s="47"/>
      <c r="D44" s="47"/>
      <c r="E44" s="47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207"/>
      <c r="T44" s="207"/>
    </row>
    <row r="45" spans="1:20">
      <c r="A45" s="47"/>
      <c r="B45" s="47"/>
      <c r="C45" s="47"/>
      <c r="D45" s="47"/>
      <c r="E45" s="47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207"/>
      <c r="T45" s="207"/>
    </row>
    <row r="46" spans="1:20">
      <c r="A46" s="47"/>
      <c r="B46" s="47"/>
      <c r="C46" s="47"/>
      <c r="D46" s="47"/>
      <c r="E46" s="47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207"/>
      <c r="T46" s="207"/>
    </row>
    <row r="47" spans="1:20">
      <c r="A47" s="47"/>
      <c r="B47" s="47"/>
      <c r="C47" s="47"/>
      <c r="D47" s="47"/>
      <c r="E47" s="47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207"/>
      <c r="T47" s="207"/>
    </row>
    <row r="48" spans="1:20">
      <c r="A48" s="47"/>
      <c r="B48" s="47"/>
      <c r="C48" s="47"/>
      <c r="D48" s="47"/>
      <c r="E48" s="47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207"/>
      <c r="T48" s="207"/>
    </row>
    <row r="49" spans="1:20">
      <c r="A49" s="47"/>
      <c r="B49" s="47"/>
      <c r="C49" s="47"/>
      <c r="D49" s="47"/>
      <c r="E49" s="47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207"/>
      <c r="T49" s="207"/>
    </row>
    <row r="50" spans="1:20">
      <c r="A50" s="47"/>
      <c r="B50" s="47"/>
      <c r="C50" s="47"/>
      <c r="D50" s="47"/>
      <c r="E50" s="47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207"/>
      <c r="T50" s="207"/>
    </row>
    <row r="51" spans="1:20">
      <c r="A51" s="47"/>
      <c r="B51" s="47"/>
      <c r="C51" s="47"/>
      <c r="D51" s="47"/>
      <c r="E51" s="47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207"/>
      <c r="T51" s="207"/>
    </row>
    <row r="52" spans="1:20">
      <c r="A52" s="47"/>
      <c r="B52" s="47"/>
      <c r="C52" s="47"/>
      <c r="D52" s="47"/>
      <c r="E52" s="47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207"/>
      <c r="T52" s="207"/>
    </row>
    <row r="53" spans="1:20">
      <c r="A53" s="47"/>
      <c r="B53" s="47"/>
      <c r="C53" s="47"/>
      <c r="D53" s="47"/>
      <c r="E53" s="47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207"/>
      <c r="T53" s="207"/>
    </row>
    <row r="54" spans="1:20">
      <c r="A54" s="47"/>
      <c r="B54" s="47"/>
      <c r="C54" s="47"/>
      <c r="D54" s="47"/>
      <c r="E54" s="47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207"/>
      <c r="T54" s="207"/>
    </row>
    <row r="55" spans="1:20">
      <c r="A55" s="47"/>
      <c r="B55" s="47"/>
      <c r="C55" s="47"/>
      <c r="D55" s="47"/>
      <c r="E55" s="47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207"/>
      <c r="T55" s="207"/>
    </row>
    <row r="56" spans="1:20">
      <c r="A56" s="206"/>
      <c r="B56" s="206"/>
      <c r="C56" s="206"/>
      <c r="D56" s="206"/>
      <c r="E56" s="206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</row>
    <row r="57" spans="1:20">
      <c r="A57" s="206"/>
      <c r="B57" s="206"/>
      <c r="C57" s="206"/>
      <c r="D57" s="206"/>
      <c r="E57" s="206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</row>
    <row r="58" spans="1:20">
      <c r="A58" s="206"/>
      <c r="B58" s="206"/>
      <c r="C58" s="206"/>
      <c r="D58" s="206"/>
      <c r="E58" s="206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</row>
    <row r="59" spans="1:20">
      <c r="A59" s="206"/>
      <c r="B59" s="206"/>
      <c r="C59" s="206"/>
      <c r="D59" s="206"/>
      <c r="E59" s="206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</row>
    <row r="60" spans="1:20">
      <c r="A60" s="206"/>
      <c r="B60" s="206"/>
      <c r="C60" s="206"/>
      <c r="D60" s="206"/>
      <c r="E60" s="206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</row>
    <row r="61" spans="1:20">
      <c r="A61" s="206"/>
      <c r="B61" s="206"/>
      <c r="C61" s="206"/>
      <c r="D61" s="206"/>
      <c r="E61" s="206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</row>
    <row r="62" spans="1:20">
      <c r="A62" s="206"/>
      <c r="B62" s="206"/>
      <c r="C62" s="206"/>
      <c r="D62" s="206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</row>
    <row r="63" spans="1:20">
      <c r="A63" s="206"/>
      <c r="B63" s="206"/>
      <c r="C63" s="206"/>
      <c r="D63" s="206"/>
      <c r="E63" s="206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</row>
    <row r="64" spans="1:20">
      <c r="A64" s="209"/>
      <c r="B64" s="210"/>
      <c r="C64" s="210"/>
      <c r="D64" s="210"/>
      <c r="E64" s="210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51"/>
      <c r="S64" s="207"/>
      <c r="T64" s="207"/>
    </row>
    <row r="65" spans="1:20">
      <c r="A65" s="209"/>
      <c r="B65" s="210"/>
      <c r="C65" s="210"/>
      <c r="D65" s="210"/>
      <c r="E65" s="210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51"/>
      <c r="S65" s="207"/>
      <c r="T65" s="207"/>
    </row>
    <row r="66" spans="1:20">
      <c r="A66" s="209"/>
      <c r="B66" s="210"/>
      <c r="C66" s="210"/>
      <c r="D66" s="210"/>
      <c r="E66" s="210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51"/>
      <c r="S66" s="207"/>
      <c r="T66" s="207"/>
    </row>
    <row r="67" spans="1:20">
      <c r="A67" s="209"/>
      <c r="B67" s="210"/>
      <c r="C67" s="210"/>
      <c r="D67" s="210"/>
      <c r="E67" s="210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51"/>
      <c r="S67" s="207"/>
      <c r="T67" s="207"/>
    </row>
    <row r="68" spans="1:20">
      <c r="A68" s="209"/>
      <c r="B68" s="210"/>
      <c r="C68" s="210"/>
      <c r="D68" s="210"/>
      <c r="E68" s="210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51"/>
      <c r="S68" s="207"/>
      <c r="T68" s="207"/>
    </row>
    <row r="69" spans="1:20">
      <c r="A69" s="209"/>
      <c r="B69" s="210"/>
      <c r="C69" s="210"/>
      <c r="D69" s="210"/>
      <c r="E69" s="210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51"/>
      <c r="S69" s="207"/>
      <c r="T69" s="207"/>
    </row>
    <row r="70" spans="1:20">
      <c r="A70" s="209"/>
      <c r="B70" s="210"/>
      <c r="C70" s="210"/>
      <c r="D70" s="210"/>
      <c r="E70" s="210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51"/>
      <c r="S70" s="207"/>
      <c r="T70" s="207"/>
    </row>
    <row r="71" spans="1:20">
      <c r="A71" s="209"/>
      <c r="B71" s="210"/>
      <c r="C71" s="210"/>
      <c r="D71" s="210"/>
      <c r="E71" s="210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51"/>
      <c r="S71" s="207"/>
      <c r="T71" s="207"/>
    </row>
    <row r="72" spans="1:20">
      <c r="A72" s="209"/>
      <c r="B72" s="210"/>
      <c r="C72" s="210"/>
      <c r="D72" s="210"/>
      <c r="E72" s="210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51"/>
      <c r="S72" s="207"/>
      <c r="T72" s="207"/>
    </row>
    <row r="73" spans="1:20">
      <c r="A73" s="209"/>
      <c r="B73" s="210"/>
      <c r="C73" s="210"/>
      <c r="D73" s="210"/>
      <c r="E73" s="210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51"/>
      <c r="S73" s="207"/>
      <c r="T73" s="207"/>
    </row>
    <row r="74" spans="1:20">
      <c r="A74" s="209"/>
      <c r="B74" s="210"/>
      <c r="C74" s="210"/>
      <c r="D74" s="210"/>
      <c r="E74" s="210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51"/>
      <c r="S74" s="207"/>
      <c r="T74" s="207"/>
    </row>
    <row r="75" spans="1:20">
      <c r="A75" s="209"/>
      <c r="B75" s="210"/>
      <c r="C75" s="210"/>
      <c r="D75" s="210"/>
      <c r="E75" s="210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51"/>
      <c r="S75" s="207"/>
      <c r="T75" s="207"/>
    </row>
    <row r="76" spans="1:20">
      <c r="A76" s="209"/>
      <c r="B76" s="210"/>
      <c r="C76" s="210"/>
      <c r="D76" s="210"/>
      <c r="E76" s="210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51"/>
      <c r="S76" s="207"/>
      <c r="T76" s="207"/>
    </row>
    <row r="77" spans="1:20">
      <c r="A77" s="209"/>
      <c r="B77" s="210"/>
      <c r="C77" s="210"/>
      <c r="D77" s="210"/>
      <c r="E77" s="210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51"/>
      <c r="S77" s="207"/>
      <c r="T77" s="207"/>
    </row>
    <row r="78" spans="1:20">
      <c r="A78" s="209"/>
      <c r="B78" s="210"/>
      <c r="C78" s="210"/>
      <c r="D78" s="210"/>
      <c r="E78" s="210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51"/>
      <c r="S78" s="207"/>
      <c r="T78" s="207"/>
    </row>
    <row r="79" spans="1:20">
      <c r="A79" s="209"/>
      <c r="B79" s="210"/>
      <c r="C79" s="210"/>
      <c r="D79" s="210"/>
      <c r="E79" s="210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51"/>
      <c r="S79" s="207"/>
      <c r="T79" s="207"/>
    </row>
    <row r="80" spans="1:20">
      <c r="A80" s="209"/>
      <c r="B80" s="210"/>
      <c r="C80" s="210"/>
      <c r="D80" s="210"/>
      <c r="E80" s="210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51"/>
      <c r="S80" s="207"/>
      <c r="T80" s="207"/>
    </row>
    <row r="81" spans="1:20">
      <c r="A81" s="209"/>
      <c r="B81" s="210"/>
      <c r="C81" s="210"/>
      <c r="D81" s="210"/>
      <c r="E81" s="210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51"/>
      <c r="S81" s="207"/>
      <c r="T81" s="207"/>
    </row>
    <row r="82" spans="1:20">
      <c r="A82" s="209"/>
      <c r="B82" s="210"/>
      <c r="C82" s="210"/>
      <c r="D82" s="210"/>
      <c r="E82" s="210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51"/>
      <c r="S82" s="207"/>
      <c r="T82" s="207"/>
    </row>
    <row r="83" spans="1:20">
      <c r="A83" s="209"/>
      <c r="B83" s="210"/>
      <c r="C83" s="210"/>
      <c r="D83" s="210"/>
      <c r="E83" s="210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51"/>
      <c r="S83" s="207"/>
      <c r="T83" s="207"/>
    </row>
    <row r="84" spans="1:20">
      <c r="A84" s="206"/>
      <c r="B84" s="206"/>
      <c r="C84" s="206"/>
      <c r="D84" s="206"/>
      <c r="E84" s="206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</row>
    <row r="85" spans="1:20">
      <c r="A85" s="206"/>
      <c r="B85" s="206"/>
      <c r="C85" s="206"/>
      <c r="D85" s="206"/>
      <c r="E85" s="206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</row>
    <row r="86" spans="1:20">
      <c r="A86" s="206"/>
      <c r="B86" s="206"/>
      <c r="C86" s="206"/>
      <c r="D86" s="206"/>
      <c r="E86" s="206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</row>
    <row r="87" spans="1:20">
      <c r="A87" s="206"/>
      <c r="B87" s="206"/>
      <c r="C87" s="206"/>
      <c r="D87" s="206"/>
      <c r="E87" s="206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</row>
    <row r="88" spans="1:20">
      <c r="A88" s="206"/>
      <c r="B88" s="206"/>
      <c r="C88" s="206"/>
      <c r="D88" s="206"/>
      <c r="E88" s="206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</row>
    <row r="89" spans="1:20">
      <c r="A89" s="206"/>
      <c r="B89" s="206"/>
      <c r="C89" s="206"/>
      <c r="D89" s="206"/>
      <c r="E89" s="206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</row>
    <row r="90" spans="1:20">
      <c r="A90" s="206"/>
      <c r="B90" s="206"/>
      <c r="C90" s="206"/>
      <c r="D90" s="206"/>
      <c r="E90" s="206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</row>
    <row r="91" spans="1:20">
      <c r="A91" s="206"/>
      <c r="B91" s="206"/>
      <c r="C91" s="206"/>
      <c r="D91" s="206"/>
      <c r="E91" s="206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</row>
    <row r="92" spans="1:20">
      <c r="A92" s="206"/>
      <c r="B92" s="206"/>
      <c r="C92" s="206"/>
      <c r="D92" s="206"/>
      <c r="E92" s="206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</row>
    <row r="93" spans="1:20">
      <c r="A93" s="206"/>
      <c r="B93" s="206"/>
      <c r="C93" s="206"/>
      <c r="D93" s="206"/>
      <c r="E93" s="206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</row>
    <row r="94" spans="1:20">
      <c r="A94" s="206"/>
      <c r="B94" s="206"/>
      <c r="C94" s="206"/>
      <c r="D94" s="206"/>
      <c r="E94" s="206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</row>
    <row r="95" spans="1:20">
      <c r="A95" s="206"/>
      <c r="B95" s="206"/>
      <c r="C95" s="206"/>
      <c r="D95" s="206"/>
      <c r="E95" s="206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</row>
    <row r="96" spans="1:20">
      <c r="A96" s="206"/>
      <c r="B96" s="206"/>
      <c r="C96" s="206"/>
      <c r="D96" s="206"/>
      <c r="E96" s="206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</row>
    <row r="97" spans="1:20">
      <c r="A97" s="206"/>
      <c r="B97" s="206"/>
      <c r="C97" s="206"/>
      <c r="D97" s="206"/>
      <c r="E97" s="206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</row>
    <row r="98" spans="1:20">
      <c r="A98" s="206"/>
      <c r="B98" s="206"/>
      <c r="C98" s="206"/>
      <c r="D98" s="206"/>
      <c r="E98" s="206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</row>
    <row r="99" spans="1:20">
      <c r="A99" s="206"/>
      <c r="B99" s="206"/>
      <c r="C99" s="206"/>
      <c r="D99" s="206"/>
      <c r="E99" s="206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</row>
    <row r="100" spans="1:20">
      <c r="A100" s="206"/>
      <c r="B100" s="206"/>
      <c r="C100" s="206"/>
      <c r="D100" s="206"/>
      <c r="E100" s="206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</row>
    <row r="101" spans="1:20">
      <c r="A101" s="206"/>
      <c r="B101" s="206"/>
      <c r="C101" s="206"/>
      <c r="D101" s="206"/>
      <c r="E101" s="206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</row>
    <row r="102" spans="1:20">
      <c r="A102" s="206"/>
      <c r="B102" s="206"/>
      <c r="C102" s="206"/>
      <c r="D102" s="206"/>
      <c r="E102" s="206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</row>
    <row r="103" spans="1:20">
      <c r="A103" s="206"/>
      <c r="B103" s="206"/>
      <c r="C103" s="206"/>
      <c r="D103" s="206"/>
      <c r="E103" s="206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</row>
    <row r="104" spans="1:20">
      <c r="A104" s="206"/>
      <c r="B104" s="206"/>
      <c r="C104" s="206"/>
      <c r="D104" s="206"/>
      <c r="E104" s="206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</row>
    <row r="105" spans="1:20">
      <c r="A105" s="206"/>
      <c r="B105" s="206"/>
      <c r="C105" s="206"/>
      <c r="D105" s="206"/>
      <c r="E105" s="206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</row>
    <row r="106" spans="1:20">
      <c r="A106" s="206"/>
      <c r="B106" s="206"/>
      <c r="C106" s="206"/>
      <c r="D106" s="206"/>
      <c r="E106" s="206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</row>
    <row r="107" spans="1:20">
      <c r="A107" s="206"/>
      <c r="B107" s="206"/>
      <c r="C107" s="206"/>
      <c r="D107" s="206"/>
      <c r="E107" s="206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</row>
    <row r="108" spans="1:20">
      <c r="A108" s="206"/>
      <c r="B108" s="206"/>
      <c r="C108" s="206"/>
      <c r="D108" s="206"/>
      <c r="E108" s="206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</row>
    <row r="109" spans="1:20">
      <c r="A109" s="206"/>
      <c r="B109" s="206"/>
      <c r="C109" s="206"/>
      <c r="D109" s="206"/>
      <c r="E109" s="206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</row>
    <row r="110" spans="1:20">
      <c r="A110" s="206"/>
      <c r="B110" s="206"/>
      <c r="C110" s="206"/>
      <c r="D110" s="206"/>
      <c r="E110" s="206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</row>
    <row r="111" spans="1:20">
      <c r="A111" s="206"/>
      <c r="B111" s="206"/>
      <c r="C111" s="206"/>
      <c r="D111" s="206"/>
      <c r="E111" s="206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</row>
    <row r="112" spans="1:20">
      <c r="A112" s="206"/>
      <c r="B112" s="206"/>
      <c r="C112" s="206"/>
      <c r="D112" s="206"/>
      <c r="E112" s="206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</row>
    <row r="113" spans="1:20">
      <c r="A113" s="206"/>
      <c r="B113" s="206"/>
      <c r="C113" s="206"/>
      <c r="D113" s="206"/>
      <c r="E113" s="206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</row>
    <row r="114" spans="1:20">
      <c r="A114" s="206"/>
      <c r="B114" s="206"/>
      <c r="C114" s="206"/>
      <c r="D114" s="206"/>
      <c r="E114" s="206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</row>
    <row r="115" spans="1:20">
      <c r="A115" s="206"/>
      <c r="B115" s="206"/>
      <c r="C115" s="206"/>
      <c r="D115" s="206"/>
      <c r="E115" s="206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</row>
    <row r="116" spans="1:20">
      <c r="A116" s="211"/>
      <c r="B116" s="211"/>
      <c r="C116" s="211"/>
      <c r="D116" s="211"/>
      <c r="E116" s="211"/>
    </row>
    <row r="117" spans="1:20">
      <c r="A117" s="211"/>
      <c r="B117" s="211"/>
      <c r="C117" s="211"/>
      <c r="D117" s="211"/>
      <c r="E117" s="211"/>
    </row>
    <row r="118" spans="1:20">
      <c r="A118" s="211"/>
      <c r="B118" s="211"/>
      <c r="C118" s="211"/>
      <c r="D118" s="211"/>
      <c r="E118" s="211"/>
    </row>
    <row r="119" spans="1:20">
      <c r="A119" s="211"/>
      <c r="B119" s="211"/>
      <c r="C119" s="211"/>
      <c r="D119" s="211"/>
      <c r="E119" s="211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tabColor rgb="FF92D050"/>
  </sheetPr>
  <dimension ref="A1:AV500"/>
  <sheetViews>
    <sheetView topLeftCell="C1" workbookViewId="0">
      <selection activeCell="K6" sqref="K6:R6"/>
    </sheetView>
  </sheetViews>
  <sheetFormatPr defaultRowHeight="19.5"/>
  <cols>
    <col min="1" max="1" width="14.28515625" style="213" customWidth="1"/>
    <col min="2" max="2" width="41.42578125" style="47" customWidth="1"/>
    <col min="3" max="3" width="9.85546875" style="47" customWidth="1"/>
    <col min="4" max="4" width="8" style="47" customWidth="1"/>
    <col min="5" max="5" width="8.42578125" style="47" customWidth="1"/>
    <col min="6" max="6" width="9.28515625" style="47" customWidth="1"/>
    <col min="7" max="7" width="7.42578125" style="47" customWidth="1"/>
    <col min="8" max="9" width="9.28515625" style="47" customWidth="1"/>
    <col min="10" max="10" width="9.5703125" style="47" bestFit="1" customWidth="1"/>
    <col min="11" max="11" width="9.140625" style="47" customWidth="1"/>
    <col min="12" max="12" width="8.85546875" style="47" customWidth="1"/>
    <col min="13" max="13" width="10.28515625" style="47" customWidth="1"/>
    <col min="14" max="14" width="9.28515625" style="47" customWidth="1"/>
    <col min="15" max="15" width="8.85546875" style="47" customWidth="1"/>
    <col min="16" max="16" width="9.7109375" style="47" customWidth="1"/>
    <col min="17" max="17" width="9.5703125" style="47" customWidth="1"/>
    <col min="18" max="18" width="9.7109375" style="47" customWidth="1"/>
    <col min="19" max="19" width="15.42578125" style="47" customWidth="1"/>
    <col min="20" max="20" width="15.7109375" style="103" customWidth="1"/>
    <col min="21" max="21" width="16.7109375" style="47" customWidth="1"/>
    <col min="22" max="37" width="9.140625" style="101"/>
    <col min="38" max="16384" width="9.140625" style="47"/>
  </cols>
  <sheetData>
    <row r="1" spans="1:37">
      <c r="A1" s="212" t="s">
        <v>46</v>
      </c>
      <c r="B1" s="193"/>
      <c r="C1" s="220"/>
      <c r="D1" s="220"/>
      <c r="E1" s="220"/>
      <c r="F1" s="220"/>
      <c r="N1" s="104"/>
      <c r="O1" s="104"/>
      <c r="P1" s="104"/>
      <c r="Q1" s="104"/>
      <c r="R1" s="104"/>
      <c r="T1" s="47"/>
    </row>
    <row r="2" spans="1:37" ht="19.5" customHeight="1">
      <c r="T2" s="47"/>
    </row>
    <row r="3" spans="1:37">
      <c r="A3" s="214" t="s">
        <v>140</v>
      </c>
      <c r="T3" s="47"/>
      <c r="X3" s="374"/>
      <c r="Y3" s="374"/>
      <c r="Z3" s="164"/>
    </row>
    <row r="4" spans="1:37" ht="17.25" customHeight="1">
      <c r="B4" s="150"/>
      <c r="C4" s="150"/>
      <c r="D4" s="150"/>
      <c r="E4" s="150"/>
      <c r="F4" s="150"/>
      <c r="G4" s="164"/>
      <c r="H4" s="164"/>
      <c r="I4" s="164"/>
      <c r="K4" s="51"/>
      <c r="L4" s="51"/>
      <c r="M4" s="51"/>
      <c r="N4" s="51"/>
      <c r="O4" s="51"/>
      <c r="P4" s="51"/>
      <c r="Q4" s="51"/>
      <c r="R4" s="51"/>
      <c r="T4" s="47"/>
    </row>
    <row r="5" spans="1:37">
      <c r="A5" s="212" t="s">
        <v>47</v>
      </c>
      <c r="B5" s="193"/>
      <c r="C5" s="166" t="s">
        <v>111</v>
      </c>
      <c r="D5" s="166" t="s">
        <v>112</v>
      </c>
      <c r="E5" s="166" t="s">
        <v>113</v>
      </c>
      <c r="F5" s="166" t="s">
        <v>114</v>
      </c>
      <c r="G5" s="167" t="s">
        <v>22</v>
      </c>
      <c r="H5" s="168" t="s">
        <v>23</v>
      </c>
      <c r="I5" s="168" t="s">
        <v>70</v>
      </c>
      <c r="J5" s="168" t="s">
        <v>72</v>
      </c>
      <c r="K5" s="169" t="s">
        <v>75</v>
      </c>
      <c r="L5" s="169" t="s">
        <v>80</v>
      </c>
      <c r="M5" s="169" t="s">
        <v>81</v>
      </c>
      <c r="N5" s="169" t="s">
        <v>82</v>
      </c>
      <c r="O5" s="169" t="s">
        <v>84</v>
      </c>
      <c r="P5" s="169" t="s">
        <v>106</v>
      </c>
      <c r="Q5" s="169" t="s">
        <v>109</v>
      </c>
      <c r="R5" s="169" t="s">
        <v>110</v>
      </c>
      <c r="S5" s="177" t="s">
        <v>118</v>
      </c>
      <c r="T5" s="178" t="s">
        <v>119</v>
      </c>
      <c r="U5" s="178" t="s">
        <v>120</v>
      </c>
      <c r="W5" s="164"/>
      <c r="X5" s="215"/>
      <c r="Y5" s="215"/>
      <c r="Z5" s="215"/>
      <c r="AA5" s="215"/>
      <c r="AB5" s="215"/>
      <c r="AC5" s="215"/>
      <c r="AD5" s="215"/>
    </row>
    <row r="6" spans="1:37">
      <c r="A6" s="216" t="s">
        <v>85</v>
      </c>
      <c r="B6" s="193" t="s">
        <v>50</v>
      </c>
      <c r="C6" s="217">
        <v>92.459600114061146</v>
      </c>
      <c r="D6" s="217">
        <v>105.42924904993156</v>
      </c>
      <c r="E6" s="217">
        <v>130.04563960804339</v>
      </c>
      <c r="F6" s="217">
        <v>124.86077211683836</v>
      </c>
      <c r="G6" s="218">
        <v>101.90604785729543</v>
      </c>
      <c r="H6" s="218">
        <v>108.8602323969158</v>
      </c>
      <c r="I6" s="218">
        <v>119.85238810745854</v>
      </c>
      <c r="J6" s="218">
        <v>97.911595941947823</v>
      </c>
      <c r="K6" s="198">
        <v>92.097096739744913</v>
      </c>
      <c r="L6" s="198">
        <v>93.291806386094692</v>
      </c>
      <c r="M6" s="198">
        <v>112.40984800592933</v>
      </c>
      <c r="N6" s="198">
        <v>109.49703235476018</v>
      </c>
      <c r="O6" s="198">
        <v>92.022434783086354</v>
      </c>
      <c r="P6" s="198">
        <v>117.43783710919385</v>
      </c>
      <c r="Q6" s="198">
        <v>149.64821504531761</v>
      </c>
      <c r="R6" s="172">
        <v>157.62503999922134</v>
      </c>
      <c r="S6" s="179">
        <f>R6/R$6*100</f>
        <v>100</v>
      </c>
      <c r="T6" s="180">
        <f>R6/Q6-1</f>
        <v>5.3303842959223635E-2</v>
      </c>
      <c r="U6" s="180">
        <f>R6/N6-1</f>
        <v>0.4395370962066889</v>
      </c>
      <c r="W6" s="189"/>
      <c r="X6" s="189"/>
      <c r="Y6" s="189"/>
      <c r="Z6" s="189"/>
      <c r="AA6" s="189"/>
      <c r="AB6" s="189"/>
      <c r="AC6" s="189"/>
      <c r="AD6" s="189"/>
    </row>
    <row r="7" spans="1:37" s="151" customFormat="1">
      <c r="A7" s="219"/>
      <c r="B7" s="220"/>
      <c r="C7" s="220"/>
      <c r="D7" s="220"/>
      <c r="E7" s="220"/>
      <c r="F7" s="220"/>
      <c r="G7" s="221"/>
      <c r="H7" s="221"/>
      <c r="I7" s="221"/>
      <c r="J7" s="221"/>
      <c r="K7" s="222"/>
      <c r="L7" s="222"/>
      <c r="M7" s="222"/>
      <c r="N7" s="222"/>
      <c r="O7" s="222"/>
      <c r="P7" s="222"/>
      <c r="Q7" s="222"/>
      <c r="R7" s="222"/>
      <c r="S7" s="223"/>
      <c r="T7" s="224"/>
      <c r="U7" s="224"/>
      <c r="V7" s="101"/>
      <c r="W7" s="189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</row>
    <row r="8" spans="1:37" s="151" customFormat="1">
      <c r="A8" s="225">
        <v>0</v>
      </c>
      <c r="B8" s="226" t="s">
        <v>104</v>
      </c>
      <c r="C8" s="87">
        <v>32.328583371533448</v>
      </c>
      <c r="D8" s="87">
        <v>33.217811875248408</v>
      </c>
      <c r="E8" s="87">
        <v>49.116212991471478</v>
      </c>
      <c r="F8" s="87">
        <v>46.505239383367822</v>
      </c>
      <c r="G8" s="86">
        <v>39.770351675694506</v>
      </c>
      <c r="H8" s="86">
        <v>55.367120363289402</v>
      </c>
      <c r="I8" s="86">
        <v>49.273079936470211</v>
      </c>
      <c r="J8" s="110">
        <v>51.087661333995996</v>
      </c>
      <c r="K8" s="86">
        <v>42.836060876146902</v>
      </c>
      <c r="L8" s="86">
        <v>44.194253227553041</v>
      </c>
      <c r="M8" s="86">
        <v>46.354824253617871</v>
      </c>
      <c r="N8" s="86">
        <v>48.423687045057036</v>
      </c>
      <c r="O8" s="86">
        <v>40.463632526335445</v>
      </c>
      <c r="P8" s="86">
        <v>57.133014183407091</v>
      </c>
      <c r="Q8" s="86">
        <v>62.771224403083188</v>
      </c>
      <c r="R8" s="173">
        <v>74.748704753282041</v>
      </c>
      <c r="S8" s="227">
        <f t="shared" ref="S8:S17" si="0">R8/R$6*100</f>
        <v>47.421846651808174</v>
      </c>
      <c r="T8" s="183">
        <f t="shared" ref="T8:T17" si="1">R8/Q8-1</f>
        <v>0.19081164122729044</v>
      </c>
      <c r="U8" s="183">
        <f t="shared" ref="U8:U17" si="2">R8/N8-1</f>
        <v>0.5436392665376808</v>
      </c>
      <c r="V8" s="101"/>
      <c r="W8" s="189"/>
      <c r="X8" s="189"/>
      <c r="Y8" s="189"/>
      <c r="Z8" s="189"/>
      <c r="AA8" s="189"/>
      <c r="AB8" s="189"/>
      <c r="AC8" s="189"/>
      <c r="AD8" s="189"/>
      <c r="AE8" s="101"/>
      <c r="AF8" s="101"/>
      <c r="AG8" s="101"/>
      <c r="AH8" s="101"/>
      <c r="AI8" s="101"/>
      <c r="AJ8" s="101"/>
      <c r="AK8" s="101"/>
    </row>
    <row r="9" spans="1:37" s="151" customFormat="1">
      <c r="A9" s="225" t="s">
        <v>87</v>
      </c>
      <c r="B9" s="226" t="s">
        <v>105</v>
      </c>
      <c r="C9" s="87">
        <v>1.5149712500597121</v>
      </c>
      <c r="D9" s="87">
        <v>0.45549458806121895</v>
      </c>
      <c r="E9" s="87">
        <v>0.40578175083955936</v>
      </c>
      <c r="F9" s="87">
        <v>0.27316855290575248</v>
      </c>
      <c r="G9" s="86">
        <v>0.23698570148998355</v>
      </c>
      <c r="H9" s="86">
        <v>0.1808242128373341</v>
      </c>
      <c r="I9" s="86">
        <v>0.30928391084840429</v>
      </c>
      <c r="J9" s="86">
        <v>0.29003761346583695</v>
      </c>
      <c r="K9" s="86">
        <v>0.16484267851452292</v>
      </c>
      <c r="L9" s="86">
        <v>0.21881019855378644</v>
      </c>
      <c r="M9" s="86">
        <v>0.20882778032401947</v>
      </c>
      <c r="N9" s="86">
        <v>8.3235166472196795E-2</v>
      </c>
      <c r="O9" s="86">
        <v>0.17299819400499236</v>
      </c>
      <c r="P9" s="86">
        <v>7.0794294911814284E-2</v>
      </c>
      <c r="Q9" s="86">
        <v>2.1966409578700077E-2</v>
      </c>
      <c r="R9" s="173">
        <v>4.3416665658024475E-2</v>
      </c>
      <c r="S9" s="227">
        <f t="shared" si="0"/>
        <v>2.7544269399226766E-2</v>
      </c>
      <c r="T9" s="183">
        <f t="shared" si="1"/>
        <v>0.97650260059449256</v>
      </c>
      <c r="U9" s="183">
        <f t="shared" si="2"/>
        <v>-0.47838554906324326</v>
      </c>
      <c r="V9" s="101"/>
      <c r="W9" s="189"/>
      <c r="X9" s="189"/>
      <c r="Y9" s="189"/>
      <c r="Z9" s="189"/>
      <c r="AA9" s="189"/>
      <c r="AB9" s="189"/>
      <c r="AC9" s="189"/>
      <c r="AD9" s="189"/>
      <c r="AE9" s="101"/>
      <c r="AF9" s="101"/>
      <c r="AG9" s="101"/>
      <c r="AH9" s="101"/>
      <c r="AI9" s="101"/>
      <c r="AJ9" s="101"/>
      <c r="AK9" s="101"/>
    </row>
    <row r="10" spans="1:37" s="151" customFormat="1">
      <c r="A10" s="225" t="s">
        <v>88</v>
      </c>
      <c r="B10" s="226" t="s">
        <v>96</v>
      </c>
      <c r="C10" s="87">
        <v>48.696749147661862</v>
      </c>
      <c r="D10" s="87">
        <v>55.165663220662012</v>
      </c>
      <c r="E10" s="87">
        <v>63.865212804595487</v>
      </c>
      <c r="F10" s="87">
        <v>54.671337187625909</v>
      </c>
      <c r="G10" s="86">
        <v>38.754808687034682</v>
      </c>
      <c r="H10" s="86">
        <v>37.381559375515842</v>
      </c>
      <c r="I10" s="86">
        <v>31.30715164878351</v>
      </c>
      <c r="J10" s="86">
        <v>31.121425360641815</v>
      </c>
      <c r="K10" s="86">
        <v>22.716416546018518</v>
      </c>
      <c r="L10" s="86">
        <v>26.413307773907761</v>
      </c>
      <c r="M10" s="86">
        <v>25.385825478809487</v>
      </c>
      <c r="N10" s="86">
        <v>26.621041468551205</v>
      </c>
      <c r="O10" s="86">
        <v>29.735773961017841</v>
      </c>
      <c r="P10" s="86">
        <v>30.680328097873481</v>
      </c>
      <c r="Q10" s="86">
        <v>38.425876613663355</v>
      </c>
      <c r="R10" s="173">
        <v>45.087666498194103</v>
      </c>
      <c r="S10" s="227">
        <f t="shared" si="0"/>
        <v>28.60438068622652</v>
      </c>
      <c r="T10" s="183">
        <f t="shared" si="1"/>
        <v>0.17336728453872063</v>
      </c>
      <c r="U10" s="183">
        <f t="shared" si="2"/>
        <v>0.69368529595126716</v>
      </c>
      <c r="V10" s="101"/>
      <c r="W10" s="189"/>
      <c r="X10" s="189"/>
      <c r="Y10" s="189"/>
      <c r="Z10" s="189"/>
      <c r="AA10" s="189"/>
      <c r="AB10" s="189"/>
      <c r="AC10" s="189"/>
      <c r="AD10" s="189"/>
      <c r="AE10" s="101"/>
      <c r="AF10" s="101"/>
      <c r="AG10" s="101"/>
      <c r="AH10" s="101"/>
      <c r="AI10" s="101"/>
      <c r="AJ10" s="101"/>
      <c r="AK10" s="101"/>
    </row>
    <row r="11" spans="1:37" s="151" customFormat="1">
      <c r="A11" s="225" t="s">
        <v>89</v>
      </c>
      <c r="B11" s="226" t="s">
        <v>97</v>
      </c>
      <c r="C11" s="87">
        <v>0.26321288582638952</v>
      </c>
      <c r="D11" s="87">
        <v>0.14721366775166683</v>
      </c>
      <c r="E11" s="87">
        <v>0.28214762040644742</v>
      </c>
      <c r="F11" s="87">
        <v>0.21492353503143519</v>
      </c>
      <c r="G11" s="86">
        <v>0.19435225873512765</v>
      </c>
      <c r="H11" s="86">
        <v>0.19397179384431373</v>
      </c>
      <c r="I11" s="86">
        <v>7.7405165569591344E-2</v>
      </c>
      <c r="J11" s="110">
        <v>0.10706739726844271</v>
      </c>
      <c r="K11" s="86">
        <v>0.12350979644589528</v>
      </c>
      <c r="L11" s="86">
        <v>5.9830837851356559E-2</v>
      </c>
      <c r="M11" s="86">
        <v>4.1980972888689391E-2</v>
      </c>
      <c r="N11" s="86">
        <v>6.9405184643543089E-2</v>
      </c>
      <c r="O11" s="86">
        <v>4.3289099361853718E-2</v>
      </c>
      <c r="P11" s="86">
        <v>4.9282438191999775E-2</v>
      </c>
      <c r="Q11" s="86">
        <v>6.9530194105124316E-2</v>
      </c>
      <c r="R11" s="173">
        <v>1.8586162089109994E-2</v>
      </c>
      <c r="S11" s="227">
        <f t="shared" si="0"/>
        <v>1.1791376604378219E-2</v>
      </c>
      <c r="T11" s="183">
        <f t="shared" si="1"/>
        <v>-0.73268933981387796</v>
      </c>
      <c r="U11" s="183">
        <f t="shared" si="2"/>
        <v>-0.73220787201177617</v>
      </c>
      <c r="V11" s="101"/>
      <c r="W11" s="189"/>
      <c r="X11" s="189"/>
      <c r="Y11" s="189"/>
      <c r="Z11" s="189"/>
      <c r="AA11" s="189"/>
      <c r="AB11" s="189"/>
      <c r="AC11" s="189"/>
      <c r="AD11" s="189"/>
      <c r="AE11" s="101"/>
      <c r="AF11" s="101"/>
      <c r="AG11" s="101"/>
      <c r="AH11" s="101"/>
      <c r="AI11" s="101"/>
      <c r="AJ11" s="101"/>
      <c r="AK11" s="101"/>
    </row>
    <row r="12" spans="1:37" s="151" customFormat="1">
      <c r="A12" s="225" t="s">
        <v>90</v>
      </c>
      <c r="B12" s="226" t="s">
        <v>98</v>
      </c>
      <c r="C12" s="87">
        <v>9.0977376924960031E-3</v>
      </c>
      <c r="D12" s="87">
        <v>3.6463850479646641E-2</v>
      </c>
      <c r="E12" s="87">
        <v>5.5495083126096689E-2</v>
      </c>
      <c r="F12" s="87">
        <v>1.9982790032122107E-2</v>
      </c>
      <c r="G12" s="86">
        <v>5.4202510174784724E-2</v>
      </c>
      <c r="H12" s="86">
        <v>2.3253840428155918E-2</v>
      </c>
      <c r="I12" s="86">
        <v>2.4473927205753428E-2</v>
      </c>
      <c r="J12" s="86">
        <v>3.0594453127084902E-2</v>
      </c>
      <c r="K12" s="86">
        <v>2.6482450688003902E-2</v>
      </c>
      <c r="L12" s="86">
        <v>3.4522535971698402E-2</v>
      </c>
      <c r="M12" s="86">
        <v>4.286310800258078E-2</v>
      </c>
      <c r="N12" s="86">
        <v>3.5768921748397131E-2</v>
      </c>
      <c r="O12" s="86">
        <v>3.3372966274122208E-2</v>
      </c>
      <c r="P12" s="86">
        <v>6.7299555285784948E-2</v>
      </c>
      <c r="Q12" s="86">
        <v>6.2511555438353336E-2</v>
      </c>
      <c r="R12" s="173">
        <v>6.339958029098447E-2</v>
      </c>
      <c r="S12" s="227">
        <f t="shared" si="0"/>
        <v>4.0221769517899984E-2</v>
      </c>
      <c r="T12" s="183">
        <f t="shared" si="1"/>
        <v>1.4205771179488069E-2</v>
      </c>
      <c r="U12" s="183">
        <f t="shared" si="2"/>
        <v>0.77247669742310632</v>
      </c>
      <c r="V12" s="101"/>
      <c r="W12" s="189"/>
      <c r="X12" s="189"/>
      <c r="Y12" s="189"/>
      <c r="Z12" s="189"/>
      <c r="AA12" s="189"/>
      <c r="AB12" s="189"/>
      <c r="AC12" s="189"/>
      <c r="AD12" s="189"/>
      <c r="AE12" s="101"/>
      <c r="AF12" s="101"/>
      <c r="AG12" s="101"/>
      <c r="AH12" s="101"/>
      <c r="AI12" s="101"/>
      <c r="AJ12" s="101"/>
      <c r="AK12" s="101"/>
    </row>
    <row r="13" spans="1:37" s="151" customFormat="1">
      <c r="A13" s="225" t="s">
        <v>91</v>
      </c>
      <c r="B13" s="226" t="s">
        <v>99</v>
      </c>
      <c r="C13" s="87">
        <v>0.77937007065365949</v>
      </c>
      <c r="D13" s="87">
        <v>0.75118263043100786</v>
      </c>
      <c r="E13" s="87">
        <v>0.92189273581809594</v>
      </c>
      <c r="F13" s="87">
        <v>3.4472556821580613</v>
      </c>
      <c r="G13" s="86">
        <v>0.83892187502145088</v>
      </c>
      <c r="H13" s="86">
        <v>0.51388487704724961</v>
      </c>
      <c r="I13" s="86">
        <v>0.53259489054681619</v>
      </c>
      <c r="J13" s="86">
        <v>0.45367654455710221</v>
      </c>
      <c r="K13" s="86">
        <v>0.42595889409053972</v>
      </c>
      <c r="L13" s="86">
        <v>0.46890939359119643</v>
      </c>
      <c r="M13" s="86">
        <v>0.81344477456907938</v>
      </c>
      <c r="N13" s="86">
        <v>0.77432557614237174</v>
      </c>
      <c r="O13" s="86">
        <v>0.5846813529809245</v>
      </c>
      <c r="P13" s="86">
        <v>0.65035214321040324</v>
      </c>
      <c r="Q13" s="86">
        <v>0.63269434225696752</v>
      </c>
      <c r="R13" s="173">
        <v>0.66548831687858778</v>
      </c>
      <c r="S13" s="227">
        <f t="shared" si="0"/>
        <v>0.42219708041430171</v>
      </c>
      <c r="T13" s="183">
        <f t="shared" si="1"/>
        <v>5.1832255216059941E-2</v>
      </c>
      <c r="U13" s="183">
        <f t="shared" si="2"/>
        <v>-0.140557489791313</v>
      </c>
      <c r="V13" s="101"/>
      <c r="W13" s="189"/>
      <c r="X13" s="189"/>
      <c r="Y13" s="189"/>
      <c r="Z13" s="189"/>
      <c r="AA13" s="189"/>
      <c r="AB13" s="189"/>
      <c r="AC13" s="189"/>
      <c r="AD13" s="189"/>
      <c r="AE13" s="101"/>
      <c r="AF13" s="101"/>
      <c r="AG13" s="101"/>
      <c r="AH13" s="101"/>
      <c r="AI13" s="101"/>
      <c r="AJ13" s="101"/>
      <c r="AK13" s="101"/>
    </row>
    <row r="14" spans="1:37" s="151" customFormat="1">
      <c r="A14" s="225" t="s">
        <v>92</v>
      </c>
      <c r="B14" s="226" t="s">
        <v>100</v>
      </c>
      <c r="C14" s="87">
        <v>3.4510871059167765</v>
      </c>
      <c r="D14" s="87">
        <v>7.1240988302571688</v>
      </c>
      <c r="E14" s="87">
        <v>9.1905803572625793</v>
      </c>
      <c r="F14" s="87">
        <v>6.0712650475856291</v>
      </c>
      <c r="G14" s="86">
        <v>2.6434339971388412</v>
      </c>
      <c r="H14" s="86">
        <v>3.4585223582492044</v>
      </c>
      <c r="I14" s="86">
        <v>3.0775575213546107</v>
      </c>
      <c r="J14" s="86">
        <v>2.1405002185428756</v>
      </c>
      <c r="K14" s="86">
        <v>5.1848558948982859</v>
      </c>
      <c r="L14" s="86">
        <v>2.9746146529848332</v>
      </c>
      <c r="M14" s="86">
        <v>4.663344240829006</v>
      </c>
      <c r="N14" s="86">
        <v>3.6525189100091442</v>
      </c>
      <c r="O14" s="86">
        <v>5.4751309270199089</v>
      </c>
      <c r="P14" s="86">
        <v>6.943250766185348</v>
      </c>
      <c r="Q14" s="86">
        <v>8.0706254829607236</v>
      </c>
      <c r="R14" s="173">
        <v>6.8116289913445645</v>
      </c>
      <c r="S14" s="227">
        <f t="shared" si="0"/>
        <v>4.3214130136799414</v>
      </c>
      <c r="T14" s="183">
        <f t="shared" si="1"/>
        <v>-0.15599738759706316</v>
      </c>
      <c r="U14" s="183">
        <f t="shared" si="2"/>
        <v>0.864912724388198</v>
      </c>
      <c r="V14" s="101"/>
      <c r="W14" s="189"/>
      <c r="X14" s="189"/>
      <c r="Y14" s="189"/>
      <c r="Z14" s="189"/>
      <c r="AA14" s="189"/>
      <c r="AB14" s="189"/>
      <c r="AC14" s="189"/>
      <c r="AD14" s="189"/>
      <c r="AE14" s="101"/>
      <c r="AF14" s="101"/>
      <c r="AG14" s="101"/>
      <c r="AH14" s="101"/>
      <c r="AI14" s="101"/>
      <c r="AJ14" s="101"/>
      <c r="AK14" s="101"/>
    </row>
    <row r="15" spans="1:37" s="151" customFormat="1">
      <c r="A15" s="225" t="s">
        <v>93</v>
      </c>
      <c r="B15" s="226" t="s">
        <v>101</v>
      </c>
      <c r="C15" s="87">
        <v>3.0025736482303507</v>
      </c>
      <c r="D15" s="87">
        <v>4.5735690683750327</v>
      </c>
      <c r="E15" s="87">
        <v>2.8869887761041535</v>
      </c>
      <c r="F15" s="87">
        <v>5.0085134953417523</v>
      </c>
      <c r="G15" s="86">
        <v>5.6581921443098233</v>
      </c>
      <c r="H15" s="86">
        <v>5.8989758843014268</v>
      </c>
      <c r="I15" s="86">
        <v>9.0743301118150317</v>
      </c>
      <c r="J15" s="86">
        <v>3.2715896674766789</v>
      </c>
      <c r="K15" s="86">
        <v>6.2920637537250403</v>
      </c>
      <c r="L15" s="86">
        <v>1.4927970489835496</v>
      </c>
      <c r="M15" s="86">
        <v>5.1356160510628435</v>
      </c>
      <c r="N15" s="86">
        <v>1.9386878171133755</v>
      </c>
      <c r="O15" s="86">
        <v>1.8336455933907623</v>
      </c>
      <c r="P15" s="86">
        <v>3.1824735060286922</v>
      </c>
      <c r="Q15" s="86">
        <v>11.762564188572098</v>
      </c>
      <c r="R15" s="173">
        <v>1.8643903811558649</v>
      </c>
      <c r="S15" s="227">
        <f t="shared" si="0"/>
        <v>1.1828008932876877</v>
      </c>
      <c r="T15" s="183">
        <f t="shared" si="1"/>
        <v>-0.84149796326151316</v>
      </c>
      <c r="U15" s="183">
        <f t="shared" si="2"/>
        <v>-3.832356880858534E-2</v>
      </c>
      <c r="V15" s="101"/>
      <c r="W15" s="189"/>
      <c r="X15" s="189"/>
      <c r="Y15" s="189"/>
      <c r="Z15" s="189"/>
      <c r="AA15" s="189"/>
      <c r="AB15" s="189"/>
      <c r="AC15" s="189"/>
      <c r="AD15" s="189"/>
      <c r="AE15" s="101"/>
      <c r="AF15" s="101"/>
      <c r="AG15" s="101"/>
      <c r="AH15" s="101"/>
      <c r="AI15" s="101"/>
      <c r="AJ15" s="101"/>
      <c r="AK15" s="101"/>
    </row>
    <row r="16" spans="1:37" s="151" customFormat="1">
      <c r="A16" s="225" t="s">
        <v>94</v>
      </c>
      <c r="B16" s="226" t="s">
        <v>102</v>
      </c>
      <c r="C16" s="87">
        <v>1.6085287809552582</v>
      </c>
      <c r="D16" s="87">
        <v>2.2946110971028686</v>
      </c>
      <c r="E16" s="87">
        <v>2.2758966386224881</v>
      </c>
      <c r="F16" s="87">
        <v>4.6094315472044221</v>
      </c>
      <c r="G16" s="86">
        <v>1.9713210443121447</v>
      </c>
      <c r="H16" s="86">
        <v>2.7105114861906321</v>
      </c>
      <c r="I16" s="86">
        <v>18.374582414074357</v>
      </c>
      <c r="J16" s="86">
        <v>2.1923749844368334</v>
      </c>
      <c r="K16" s="86">
        <v>2.147632330733579</v>
      </c>
      <c r="L16" s="86">
        <v>3.2281270662147188</v>
      </c>
      <c r="M16" s="86">
        <v>2.3365805527638841</v>
      </c>
      <c r="N16" s="86">
        <v>2.2006452113746313</v>
      </c>
      <c r="O16" s="86">
        <v>1.5827352179315011</v>
      </c>
      <c r="P16" s="86">
        <v>2.3184436709571918</v>
      </c>
      <c r="Q16" s="86">
        <v>4.2029609827818692</v>
      </c>
      <c r="R16" s="173">
        <v>2.9609254189202683</v>
      </c>
      <c r="S16" s="227">
        <f t="shared" si="0"/>
        <v>1.878461327549795</v>
      </c>
      <c r="T16" s="183">
        <f t="shared" si="1"/>
        <v>-0.29551441684798097</v>
      </c>
      <c r="U16" s="183">
        <f t="shared" si="2"/>
        <v>0.34548059069945602</v>
      </c>
      <c r="V16" s="101"/>
      <c r="W16" s="189"/>
      <c r="X16" s="189"/>
      <c r="Y16" s="189"/>
      <c r="Z16" s="189"/>
      <c r="AA16" s="189"/>
      <c r="AB16" s="189"/>
      <c r="AC16" s="189"/>
      <c r="AD16" s="189"/>
      <c r="AE16" s="101"/>
      <c r="AF16" s="101"/>
      <c r="AG16" s="101"/>
      <c r="AH16" s="101"/>
      <c r="AI16" s="101"/>
      <c r="AJ16" s="101"/>
      <c r="AK16" s="101"/>
    </row>
    <row r="17" spans="1:48" s="151" customFormat="1">
      <c r="A17" s="225" t="s">
        <v>95</v>
      </c>
      <c r="B17" s="226" t="s">
        <v>103</v>
      </c>
      <c r="C17" s="87">
        <v>0.80542611553117149</v>
      </c>
      <c r="D17" s="87">
        <v>1.6631402215624045</v>
      </c>
      <c r="E17" s="87">
        <v>1.045430849797212</v>
      </c>
      <c r="F17" s="87">
        <v>4.0396548955853575</v>
      </c>
      <c r="G17" s="86">
        <v>11.782278444568623</v>
      </c>
      <c r="H17" s="86">
        <v>3.1316082052123404</v>
      </c>
      <c r="I17" s="86">
        <v>7.8019285807902818</v>
      </c>
      <c r="J17" s="86">
        <v>7.2166683684350783</v>
      </c>
      <c r="K17" s="86">
        <v>12.179273518483553</v>
      </c>
      <c r="L17" s="86">
        <v>14.206633650482638</v>
      </c>
      <c r="M17" s="86">
        <v>27.4265407930618</v>
      </c>
      <c r="N17" s="86">
        <v>25.697717053648429</v>
      </c>
      <c r="O17" s="86">
        <v>12.097174944768801</v>
      </c>
      <c r="P17" s="86">
        <v>16.342598453142035</v>
      </c>
      <c r="Q17" s="86">
        <v>23.627618213069447</v>
      </c>
      <c r="R17" s="228">
        <v>25.350260909225657</v>
      </c>
      <c r="S17" s="229">
        <f t="shared" si="0"/>
        <v>16.082635670925686</v>
      </c>
      <c r="T17" s="183">
        <f t="shared" si="1"/>
        <v>7.2908013013488704E-2</v>
      </c>
      <c r="U17" s="183">
        <f t="shared" si="2"/>
        <v>-1.3520895404731781E-2</v>
      </c>
      <c r="V17" s="101"/>
      <c r="W17" s="189"/>
      <c r="X17" s="189"/>
      <c r="Y17" s="189"/>
      <c r="Z17" s="189"/>
      <c r="AA17" s="189"/>
      <c r="AB17" s="189"/>
      <c r="AC17" s="189"/>
      <c r="AD17" s="189"/>
      <c r="AE17" s="101"/>
      <c r="AF17" s="101"/>
      <c r="AG17" s="101"/>
      <c r="AH17" s="101"/>
      <c r="AI17" s="101"/>
      <c r="AJ17" s="101"/>
      <c r="AK17" s="101"/>
    </row>
    <row r="18" spans="1:48" s="151" customFormat="1">
      <c r="A18" s="230" t="s">
        <v>132</v>
      </c>
      <c r="B18" s="231"/>
      <c r="C18" s="231"/>
      <c r="D18" s="231"/>
      <c r="E18" s="231"/>
      <c r="F18" s="231"/>
      <c r="G18" s="93"/>
      <c r="H18" s="93"/>
      <c r="I18" s="93"/>
      <c r="J18" s="93"/>
      <c r="K18" s="93"/>
      <c r="L18" s="93"/>
      <c r="M18" s="232"/>
      <c r="N18" s="232"/>
      <c r="O18" s="232"/>
      <c r="P18" s="232"/>
      <c r="Q18" s="232"/>
      <c r="R18" s="232"/>
      <c r="S18" s="232"/>
      <c r="T18" s="93"/>
      <c r="U18" s="93"/>
      <c r="V18" s="101"/>
      <c r="W18" s="189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</row>
    <row r="19" spans="1:48" s="151" customForma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173"/>
      <c r="N19" s="173"/>
      <c r="O19" s="173"/>
      <c r="P19" s="173"/>
      <c r="Q19" s="173"/>
      <c r="R19" s="173"/>
      <c r="S19" s="173"/>
      <c r="T19" s="183"/>
      <c r="U19" s="183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</row>
    <row r="20" spans="1:48">
      <c r="A20" s="233"/>
      <c r="B20" s="51"/>
      <c r="C20" s="51"/>
      <c r="D20" s="51"/>
      <c r="E20" s="51"/>
      <c r="F20" s="51"/>
      <c r="G20" s="51"/>
      <c r="H20" s="51"/>
      <c r="I20" s="51"/>
      <c r="J20" s="51"/>
      <c r="K20" s="146"/>
      <c r="L20" s="146"/>
      <c r="M20" s="146"/>
      <c r="N20" s="146"/>
      <c r="O20" s="146"/>
      <c r="P20" s="146"/>
      <c r="Q20" s="146"/>
      <c r="R20" s="146"/>
      <c r="S20" s="51"/>
      <c r="T20" s="234"/>
      <c r="U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</row>
    <row r="21" spans="1:48" s="151" customFormat="1">
      <c r="A21" s="235"/>
      <c r="B21" s="101"/>
      <c r="C21" s="101"/>
      <c r="D21" s="101"/>
      <c r="E21" s="101"/>
      <c r="F21" s="101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01"/>
      <c r="T21" s="236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</row>
    <row r="22" spans="1:48" s="151" customFormat="1">
      <c r="A22" s="235"/>
      <c r="B22" s="101"/>
      <c r="C22" s="101"/>
      <c r="D22" s="101"/>
      <c r="E22" s="101"/>
      <c r="F22" s="101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01"/>
      <c r="T22" s="236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</row>
    <row r="23" spans="1:48" s="151" customFormat="1">
      <c r="A23" s="235"/>
      <c r="B23" s="101"/>
      <c r="C23" s="101"/>
      <c r="D23" s="101"/>
      <c r="E23" s="101"/>
      <c r="F23" s="101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01"/>
      <c r="T23" s="236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</row>
    <row r="24" spans="1:48" s="151" customFormat="1">
      <c r="A24" s="235"/>
      <c r="B24" s="101"/>
      <c r="C24" s="101"/>
      <c r="D24" s="101"/>
      <c r="E24" s="101"/>
      <c r="F24" s="101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01"/>
      <c r="T24" s="236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</row>
    <row r="25" spans="1:48" s="151" customFormat="1">
      <c r="A25" s="235"/>
      <c r="B25" s="101"/>
      <c r="C25" s="101"/>
      <c r="D25" s="101"/>
      <c r="E25" s="101"/>
      <c r="F25" s="101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01"/>
      <c r="T25" s="236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</row>
    <row r="26" spans="1:48" s="151" customFormat="1">
      <c r="A26" s="235"/>
      <c r="B26" s="101"/>
      <c r="C26" s="101"/>
      <c r="D26" s="101"/>
      <c r="E26" s="101"/>
      <c r="F26" s="101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01"/>
      <c r="T26" s="236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</row>
    <row r="27" spans="1:48" s="151" customFormat="1">
      <c r="A27" s="235"/>
      <c r="B27" s="101"/>
      <c r="C27" s="101"/>
      <c r="D27" s="101"/>
      <c r="E27" s="101"/>
      <c r="F27" s="101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01"/>
      <c r="T27" s="236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</row>
    <row r="28" spans="1:48" s="151" customFormat="1">
      <c r="A28" s="235"/>
      <c r="B28" s="101"/>
      <c r="C28" s="101"/>
      <c r="D28" s="101"/>
      <c r="E28" s="101"/>
      <c r="F28" s="101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01"/>
      <c r="T28" s="236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</row>
    <row r="29" spans="1:48" s="151" customFormat="1">
      <c r="A29" s="235"/>
      <c r="B29" s="101"/>
      <c r="C29" s="101"/>
      <c r="D29" s="101"/>
      <c r="E29" s="101"/>
      <c r="F29" s="101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01"/>
      <c r="T29" s="236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</row>
    <row r="30" spans="1:48" s="151" customFormat="1">
      <c r="A30" s="235"/>
      <c r="B30" s="101"/>
      <c r="C30" s="101"/>
      <c r="D30" s="101"/>
      <c r="E30" s="101"/>
      <c r="F30" s="101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01"/>
      <c r="T30" s="236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</row>
    <row r="31" spans="1:48" s="151" customFormat="1">
      <c r="A31" s="235"/>
      <c r="B31" s="101"/>
      <c r="C31" s="101"/>
      <c r="D31" s="101"/>
      <c r="E31" s="101"/>
      <c r="F31" s="101"/>
      <c r="G31" s="101"/>
      <c r="H31" s="101"/>
      <c r="I31" s="101"/>
      <c r="J31" s="101"/>
      <c r="K31" s="56"/>
      <c r="L31" s="56"/>
      <c r="M31" s="56"/>
      <c r="N31" s="56"/>
      <c r="O31" s="56"/>
      <c r="P31" s="56"/>
      <c r="Q31" s="56"/>
      <c r="R31" s="56"/>
      <c r="S31" s="101"/>
      <c r="T31" s="236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</row>
    <row r="32" spans="1:48" s="151" customFormat="1">
      <c r="A32" s="235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56"/>
      <c r="Q32" s="56"/>
      <c r="R32" s="56"/>
      <c r="S32" s="101"/>
      <c r="T32" s="236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</row>
    <row r="33" spans="1:48" s="151" customFormat="1">
      <c r="A33" s="235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56"/>
      <c r="Q33" s="56"/>
      <c r="R33" s="56"/>
      <c r="S33" s="101"/>
      <c r="T33" s="236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</row>
    <row r="34" spans="1:48" s="151" customFormat="1">
      <c r="A34" s="235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56"/>
      <c r="Q34" s="56"/>
      <c r="R34" s="56"/>
      <c r="S34" s="101"/>
      <c r="T34" s="236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</row>
    <row r="35" spans="1:48" s="151" customFormat="1">
      <c r="A35" s="235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56"/>
      <c r="Q35" s="56"/>
      <c r="R35" s="56"/>
      <c r="S35" s="101"/>
      <c r="T35" s="236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</row>
    <row r="36" spans="1:48" s="151" customFormat="1">
      <c r="A36" s="235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56"/>
      <c r="Q36" s="56"/>
      <c r="R36" s="56"/>
      <c r="S36" s="101"/>
      <c r="T36" s="236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</row>
    <row r="37" spans="1:48" s="151" customFormat="1">
      <c r="A37" s="235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56"/>
      <c r="Q37" s="56"/>
      <c r="R37" s="56"/>
      <c r="S37" s="101"/>
      <c r="T37" s="236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</row>
    <row r="38" spans="1:48" s="151" customFormat="1">
      <c r="A38" s="235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56"/>
      <c r="Q38" s="56"/>
      <c r="R38" s="56"/>
      <c r="S38" s="101"/>
      <c r="T38" s="236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</row>
    <row r="39" spans="1:48" s="151" customFormat="1">
      <c r="A39" s="235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56"/>
      <c r="Q39" s="56"/>
      <c r="R39" s="56"/>
      <c r="S39" s="101"/>
      <c r="T39" s="236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</row>
    <row r="40" spans="1:48" s="151" customFormat="1">
      <c r="A40" s="235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56"/>
      <c r="Q40" s="56"/>
      <c r="R40" s="56"/>
      <c r="S40" s="101"/>
      <c r="T40" s="236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</row>
    <row r="41" spans="1:48" s="151" customFormat="1">
      <c r="A41" s="235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56"/>
      <c r="Q41" s="56"/>
      <c r="R41" s="56"/>
      <c r="S41" s="101"/>
      <c r="T41" s="236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</row>
    <row r="42" spans="1:48" s="151" customFormat="1">
      <c r="A42" s="235"/>
      <c r="B42" s="101"/>
      <c r="C42" s="101"/>
      <c r="D42" s="101"/>
      <c r="E42" s="101"/>
      <c r="F42" s="101"/>
      <c r="G42" s="101"/>
      <c r="H42" s="101"/>
      <c r="I42" s="101"/>
      <c r="J42" s="101"/>
      <c r="K42" s="56"/>
      <c r="L42" s="56"/>
      <c r="M42" s="56"/>
      <c r="N42" s="56"/>
      <c r="O42" s="56"/>
      <c r="P42" s="56"/>
      <c r="Q42" s="56"/>
      <c r="R42" s="56"/>
      <c r="S42" s="101"/>
      <c r="T42" s="236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</row>
    <row r="43" spans="1:48" s="151" customFormat="1">
      <c r="A43" s="235"/>
      <c r="B43" s="101"/>
      <c r="C43" s="101"/>
      <c r="D43" s="101"/>
      <c r="E43" s="101"/>
      <c r="F43" s="101"/>
      <c r="G43" s="101"/>
      <c r="H43" s="101"/>
      <c r="I43" s="101"/>
      <c r="J43" s="101"/>
      <c r="K43" s="56"/>
      <c r="L43" s="56"/>
      <c r="M43" s="56"/>
      <c r="N43" s="56"/>
      <c r="O43" s="56"/>
      <c r="P43" s="56"/>
      <c r="Q43" s="56"/>
      <c r="R43" s="56"/>
      <c r="S43" s="101"/>
      <c r="T43" s="236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</row>
    <row r="44" spans="1:48" s="151" customFormat="1">
      <c r="A44" s="235"/>
      <c r="B44" s="101"/>
      <c r="C44" s="101"/>
      <c r="D44" s="101"/>
      <c r="E44" s="101"/>
      <c r="F44" s="101"/>
      <c r="G44" s="101"/>
      <c r="H44" s="101"/>
      <c r="I44" s="101"/>
      <c r="J44" s="101"/>
      <c r="K44" s="56"/>
      <c r="L44" s="56"/>
      <c r="M44" s="56"/>
      <c r="N44" s="56"/>
      <c r="O44" s="56"/>
      <c r="P44" s="56"/>
      <c r="Q44" s="56"/>
      <c r="R44" s="56"/>
      <c r="S44" s="101"/>
      <c r="T44" s="236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</row>
    <row r="45" spans="1:48" s="151" customFormat="1">
      <c r="A45" s="235"/>
      <c r="B45" s="101"/>
      <c r="C45" s="101"/>
      <c r="D45" s="101"/>
      <c r="E45" s="101"/>
      <c r="F45" s="101"/>
      <c r="G45" s="101"/>
      <c r="H45" s="101"/>
      <c r="I45" s="101"/>
      <c r="J45" s="101"/>
      <c r="K45" s="56"/>
      <c r="L45" s="56"/>
      <c r="M45" s="56"/>
      <c r="N45" s="56"/>
      <c r="O45" s="56"/>
      <c r="P45" s="56"/>
      <c r="Q45" s="56"/>
      <c r="R45" s="56"/>
      <c r="S45" s="101"/>
      <c r="T45" s="236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</row>
    <row r="46" spans="1:48" s="151" customFormat="1">
      <c r="A46" s="235"/>
      <c r="B46" s="101"/>
      <c r="C46" s="101"/>
      <c r="D46" s="101"/>
      <c r="E46" s="101"/>
      <c r="F46" s="101"/>
      <c r="G46" s="101"/>
      <c r="H46" s="101"/>
      <c r="I46" s="101"/>
      <c r="J46" s="101"/>
      <c r="K46" s="56"/>
      <c r="L46" s="56"/>
      <c r="M46" s="56"/>
      <c r="N46" s="56"/>
      <c r="O46" s="56"/>
      <c r="P46" s="56"/>
      <c r="Q46" s="56"/>
      <c r="R46" s="56"/>
      <c r="S46" s="101"/>
      <c r="T46" s="236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</row>
    <row r="47" spans="1:48" s="151" customFormat="1">
      <c r="A47" s="235"/>
      <c r="B47" s="101"/>
      <c r="C47" s="101"/>
      <c r="D47" s="101"/>
      <c r="E47" s="101"/>
      <c r="F47" s="101"/>
      <c r="G47" s="101"/>
      <c r="H47" s="101"/>
      <c r="I47" s="101"/>
      <c r="J47" s="101"/>
      <c r="K47" s="56"/>
      <c r="L47" s="56"/>
      <c r="M47" s="56"/>
      <c r="N47" s="56"/>
      <c r="O47" s="56"/>
      <c r="P47" s="56"/>
      <c r="Q47" s="56"/>
      <c r="R47" s="56"/>
      <c r="S47" s="101"/>
      <c r="T47" s="236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</row>
    <row r="48" spans="1:48" s="151" customFormat="1">
      <c r="A48" s="235"/>
      <c r="B48" s="101"/>
      <c r="C48" s="101"/>
      <c r="D48" s="101"/>
      <c r="E48" s="101"/>
      <c r="F48" s="101"/>
      <c r="G48" s="101"/>
      <c r="H48" s="101"/>
      <c r="I48" s="101"/>
      <c r="J48" s="101"/>
      <c r="K48" s="56"/>
      <c r="L48" s="56"/>
      <c r="M48" s="56"/>
      <c r="N48" s="56"/>
      <c r="O48" s="56"/>
      <c r="P48" s="56"/>
      <c r="Q48" s="56"/>
      <c r="R48" s="56"/>
      <c r="S48" s="101"/>
      <c r="T48" s="236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</row>
    <row r="49" spans="1:48" s="151" customFormat="1">
      <c r="A49" s="235"/>
      <c r="B49" s="101"/>
      <c r="C49" s="101"/>
      <c r="D49" s="101"/>
      <c r="E49" s="101"/>
      <c r="F49" s="101"/>
      <c r="G49" s="101"/>
      <c r="H49" s="101"/>
      <c r="I49" s="101"/>
      <c r="J49" s="101"/>
      <c r="K49" s="56"/>
      <c r="L49" s="56"/>
      <c r="M49" s="56"/>
      <c r="N49" s="56"/>
      <c r="O49" s="56"/>
      <c r="P49" s="56"/>
      <c r="Q49" s="56"/>
      <c r="R49" s="56"/>
      <c r="S49" s="101"/>
      <c r="T49" s="236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</row>
    <row r="50" spans="1:48" s="151" customFormat="1">
      <c r="A50" s="235"/>
      <c r="B50" s="101"/>
      <c r="C50" s="101"/>
      <c r="D50" s="101"/>
      <c r="E50" s="101"/>
      <c r="F50" s="101"/>
      <c r="G50" s="101"/>
      <c r="H50" s="101"/>
      <c r="I50" s="101"/>
      <c r="J50" s="101"/>
      <c r="K50" s="56"/>
      <c r="L50" s="56"/>
      <c r="M50" s="56"/>
      <c r="N50" s="56"/>
      <c r="O50" s="56"/>
      <c r="P50" s="56"/>
      <c r="Q50" s="56"/>
      <c r="R50" s="56"/>
      <c r="S50" s="101"/>
      <c r="T50" s="236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</row>
    <row r="51" spans="1:48" s="151" customFormat="1">
      <c r="A51" s="235"/>
      <c r="B51" s="101"/>
      <c r="C51" s="101"/>
      <c r="D51" s="101"/>
      <c r="E51" s="101"/>
      <c r="F51" s="101"/>
      <c r="G51" s="101"/>
      <c r="H51" s="101"/>
      <c r="I51" s="101"/>
      <c r="J51" s="101"/>
      <c r="K51" s="56"/>
      <c r="L51" s="56"/>
      <c r="M51" s="56"/>
      <c r="N51" s="56"/>
      <c r="O51" s="56"/>
      <c r="P51" s="56"/>
      <c r="Q51" s="56"/>
      <c r="R51" s="56"/>
      <c r="S51" s="101"/>
      <c r="T51" s="236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</row>
    <row r="52" spans="1:48" s="151" customFormat="1">
      <c r="A52" s="235"/>
      <c r="B52" s="101"/>
      <c r="C52" s="101"/>
      <c r="D52" s="101"/>
      <c r="E52" s="101"/>
      <c r="F52" s="101"/>
      <c r="G52" s="101"/>
      <c r="H52" s="101"/>
      <c r="I52" s="101"/>
      <c r="J52" s="101"/>
      <c r="K52" s="56"/>
      <c r="L52" s="56"/>
      <c r="M52" s="56"/>
      <c r="N52" s="56"/>
      <c r="O52" s="56"/>
      <c r="P52" s="56"/>
      <c r="Q52" s="56"/>
      <c r="R52" s="56"/>
      <c r="S52" s="101"/>
      <c r="T52" s="236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</row>
    <row r="53" spans="1:48" s="151" customFormat="1">
      <c r="A53" s="235"/>
      <c r="B53" s="101"/>
      <c r="C53" s="101"/>
      <c r="D53" s="101"/>
      <c r="E53" s="101"/>
      <c r="F53" s="101"/>
      <c r="G53" s="101"/>
      <c r="H53" s="101"/>
      <c r="I53" s="101"/>
      <c r="J53" s="101"/>
      <c r="K53" s="56"/>
      <c r="L53" s="56"/>
      <c r="M53" s="56"/>
      <c r="N53" s="56"/>
      <c r="O53" s="56"/>
      <c r="P53" s="56"/>
      <c r="Q53" s="56"/>
      <c r="R53" s="56"/>
      <c r="S53" s="101"/>
      <c r="T53" s="236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</row>
    <row r="54" spans="1:48" s="151" customFormat="1">
      <c r="A54" s="235"/>
      <c r="B54" s="101"/>
      <c r="C54" s="101"/>
      <c r="D54" s="101"/>
      <c r="E54" s="101"/>
      <c r="F54" s="101"/>
      <c r="G54" s="101"/>
      <c r="H54" s="101"/>
      <c r="I54" s="101"/>
      <c r="J54" s="101"/>
      <c r="K54" s="56"/>
      <c r="L54" s="56"/>
      <c r="M54" s="56"/>
      <c r="N54" s="56"/>
      <c r="O54" s="56"/>
      <c r="P54" s="56"/>
      <c r="Q54" s="56"/>
      <c r="R54" s="56"/>
      <c r="S54" s="101"/>
      <c r="T54" s="236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</row>
    <row r="55" spans="1:48" s="151" customFormat="1">
      <c r="A55" s="235"/>
      <c r="B55" s="101"/>
      <c r="C55" s="101"/>
      <c r="D55" s="101"/>
      <c r="E55" s="101"/>
      <c r="F55" s="101"/>
      <c r="G55" s="101"/>
      <c r="H55" s="101"/>
      <c r="I55" s="101"/>
      <c r="J55" s="101"/>
      <c r="K55" s="56"/>
      <c r="L55" s="56"/>
      <c r="M55" s="56"/>
      <c r="N55" s="56"/>
      <c r="O55" s="56"/>
      <c r="P55" s="56"/>
      <c r="Q55" s="56"/>
      <c r="R55" s="56"/>
      <c r="S55" s="101"/>
      <c r="T55" s="236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</row>
    <row r="56" spans="1:48" s="151" customFormat="1">
      <c r="A56" s="235"/>
      <c r="B56" s="101"/>
      <c r="C56" s="101"/>
      <c r="D56" s="101"/>
      <c r="E56" s="101"/>
      <c r="F56" s="101"/>
      <c r="G56" s="101"/>
      <c r="H56" s="101"/>
      <c r="I56" s="101"/>
      <c r="J56" s="101"/>
      <c r="K56" s="56"/>
      <c r="L56" s="56"/>
      <c r="M56" s="56"/>
      <c r="N56" s="56"/>
      <c r="O56" s="56"/>
      <c r="P56" s="56"/>
      <c r="Q56" s="56"/>
      <c r="R56" s="56"/>
      <c r="S56" s="101"/>
      <c r="T56" s="236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</row>
    <row r="57" spans="1:48" s="151" customFormat="1">
      <c r="A57" s="235"/>
      <c r="B57" s="101"/>
      <c r="C57" s="101"/>
      <c r="D57" s="101"/>
      <c r="E57" s="101"/>
      <c r="F57" s="101"/>
      <c r="G57" s="101"/>
      <c r="H57" s="101"/>
      <c r="I57" s="101"/>
      <c r="J57" s="101"/>
      <c r="K57" s="56"/>
      <c r="L57" s="56"/>
      <c r="M57" s="56"/>
      <c r="N57" s="56"/>
      <c r="O57" s="56"/>
      <c r="P57" s="56"/>
      <c r="Q57" s="56"/>
      <c r="R57" s="56"/>
      <c r="S57" s="101"/>
      <c r="T57" s="236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</row>
    <row r="58" spans="1:48" s="151" customFormat="1">
      <c r="A58" s="235"/>
      <c r="B58" s="101"/>
      <c r="C58" s="101"/>
      <c r="D58" s="101"/>
      <c r="E58" s="101"/>
      <c r="F58" s="101"/>
      <c r="G58" s="101"/>
      <c r="H58" s="101"/>
      <c r="I58" s="101"/>
      <c r="J58" s="101"/>
      <c r="K58" s="56"/>
      <c r="L58" s="56"/>
      <c r="M58" s="56"/>
      <c r="N58" s="56"/>
      <c r="O58" s="56"/>
      <c r="P58" s="56"/>
      <c r="Q58" s="56"/>
      <c r="R58" s="56"/>
      <c r="S58" s="101"/>
      <c r="T58" s="236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</row>
    <row r="59" spans="1:48" s="151" customFormat="1">
      <c r="A59" s="235"/>
      <c r="B59" s="101"/>
      <c r="C59" s="101"/>
      <c r="D59" s="101"/>
      <c r="E59" s="101"/>
      <c r="F59" s="101"/>
      <c r="G59" s="101"/>
      <c r="H59" s="101"/>
      <c r="I59" s="101"/>
      <c r="J59" s="101"/>
      <c r="K59" s="56"/>
      <c r="L59" s="56"/>
      <c r="M59" s="56"/>
      <c r="N59" s="56"/>
      <c r="O59" s="56"/>
      <c r="P59" s="56"/>
      <c r="Q59" s="56"/>
      <c r="R59" s="56"/>
      <c r="S59" s="101"/>
      <c r="T59" s="236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</row>
    <row r="60" spans="1:48" s="151" customFormat="1">
      <c r="A60" s="235"/>
      <c r="B60" s="101"/>
      <c r="C60" s="101"/>
      <c r="D60" s="101"/>
      <c r="E60" s="101"/>
      <c r="F60" s="101"/>
      <c r="G60" s="101"/>
      <c r="H60" s="101"/>
      <c r="I60" s="101"/>
      <c r="J60" s="101"/>
      <c r="K60" s="56"/>
      <c r="L60" s="56"/>
      <c r="M60" s="56"/>
      <c r="N60" s="56"/>
      <c r="O60" s="56"/>
      <c r="P60" s="56"/>
      <c r="Q60" s="56"/>
      <c r="R60" s="56"/>
      <c r="S60" s="101"/>
      <c r="T60" s="236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</row>
    <row r="61" spans="1:48">
      <c r="A61" s="233"/>
      <c r="B61" s="51"/>
      <c r="C61" s="51"/>
      <c r="D61" s="51"/>
      <c r="E61" s="51"/>
      <c r="F61" s="51"/>
      <c r="G61" s="51"/>
      <c r="H61" s="51"/>
      <c r="I61" s="51"/>
      <c r="J61" s="51"/>
      <c r="K61" s="146"/>
      <c r="L61" s="146"/>
      <c r="M61" s="146"/>
      <c r="N61" s="146"/>
      <c r="O61" s="146"/>
      <c r="P61" s="146"/>
      <c r="Q61" s="146"/>
      <c r="R61" s="146"/>
      <c r="S61" s="51"/>
      <c r="T61" s="234"/>
      <c r="U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</row>
    <row r="62" spans="1:48">
      <c r="A62" s="233"/>
      <c r="B62" s="51"/>
      <c r="C62" s="51"/>
      <c r="D62" s="51"/>
      <c r="E62" s="51"/>
      <c r="F62" s="51"/>
      <c r="G62" s="51"/>
      <c r="H62" s="51"/>
      <c r="I62" s="51"/>
      <c r="J62" s="51"/>
      <c r="K62" s="146"/>
      <c r="L62" s="146"/>
      <c r="M62" s="146"/>
      <c r="N62" s="146"/>
      <c r="O62" s="146"/>
      <c r="P62" s="146"/>
      <c r="Q62" s="146"/>
      <c r="R62" s="146"/>
      <c r="S62" s="51"/>
      <c r="T62" s="234"/>
      <c r="U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</row>
    <row r="63" spans="1:48">
      <c r="A63" s="233"/>
      <c r="B63" s="51"/>
      <c r="C63" s="51"/>
      <c r="D63" s="51"/>
      <c r="E63" s="51"/>
      <c r="F63" s="51"/>
      <c r="G63" s="51"/>
      <c r="H63" s="51"/>
      <c r="I63" s="51"/>
      <c r="J63" s="51"/>
      <c r="K63" s="146"/>
      <c r="L63" s="146"/>
      <c r="M63" s="146"/>
      <c r="N63" s="146"/>
      <c r="O63" s="146"/>
      <c r="P63" s="146"/>
      <c r="Q63" s="146"/>
      <c r="R63" s="146"/>
      <c r="S63" s="51"/>
      <c r="T63" s="234"/>
      <c r="U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</row>
    <row r="64" spans="1:48">
      <c r="A64" s="233"/>
      <c r="B64" s="51"/>
      <c r="C64" s="51"/>
      <c r="D64" s="51"/>
      <c r="E64" s="51"/>
      <c r="F64" s="51"/>
      <c r="G64" s="51"/>
      <c r="H64" s="51"/>
      <c r="I64" s="51"/>
      <c r="J64" s="51"/>
      <c r="K64" s="146"/>
      <c r="L64" s="146"/>
      <c r="M64" s="146"/>
      <c r="N64" s="146"/>
      <c r="O64" s="146"/>
      <c r="P64" s="146"/>
      <c r="Q64" s="146"/>
      <c r="R64" s="146"/>
      <c r="S64" s="51"/>
      <c r="T64" s="234"/>
      <c r="U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</row>
    <row r="65" spans="1:48">
      <c r="A65" s="233"/>
      <c r="B65" s="51"/>
      <c r="C65" s="51"/>
      <c r="D65" s="51"/>
      <c r="E65" s="51"/>
      <c r="F65" s="51"/>
      <c r="G65" s="51"/>
      <c r="H65" s="51"/>
      <c r="I65" s="51"/>
      <c r="J65" s="51"/>
      <c r="K65" s="146"/>
      <c r="L65" s="146"/>
      <c r="M65" s="146"/>
      <c r="N65" s="146"/>
      <c r="O65" s="146"/>
      <c r="P65" s="146"/>
      <c r="Q65" s="146"/>
      <c r="R65" s="146"/>
      <c r="S65" s="51"/>
      <c r="T65" s="234"/>
      <c r="U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</row>
    <row r="66" spans="1:48">
      <c r="A66" s="233"/>
      <c r="B66" s="51"/>
      <c r="C66" s="51"/>
      <c r="D66" s="51"/>
      <c r="E66" s="51"/>
      <c r="F66" s="51"/>
      <c r="G66" s="51"/>
      <c r="H66" s="51"/>
      <c r="I66" s="51"/>
      <c r="J66" s="51"/>
      <c r="K66" s="146"/>
      <c r="L66" s="146"/>
      <c r="M66" s="146"/>
      <c r="N66" s="146"/>
      <c r="O66" s="146"/>
      <c r="P66" s="146"/>
      <c r="Q66" s="146"/>
      <c r="R66" s="146"/>
      <c r="S66" s="51"/>
      <c r="T66" s="234"/>
      <c r="U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</row>
    <row r="67" spans="1:48">
      <c r="A67" s="233"/>
      <c r="B67" s="51"/>
      <c r="C67" s="51"/>
      <c r="D67" s="51"/>
      <c r="E67" s="51"/>
      <c r="F67" s="51"/>
      <c r="G67" s="51"/>
      <c r="H67" s="51"/>
      <c r="I67" s="51"/>
      <c r="J67" s="51"/>
      <c r="K67" s="146"/>
      <c r="L67" s="146"/>
      <c r="M67" s="146"/>
      <c r="N67" s="146"/>
      <c r="O67" s="146"/>
      <c r="P67" s="146"/>
      <c r="Q67" s="146"/>
      <c r="R67" s="146"/>
      <c r="S67" s="51"/>
      <c r="T67" s="234"/>
      <c r="U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</row>
    <row r="68" spans="1:48">
      <c r="A68" s="233"/>
      <c r="B68" s="51"/>
      <c r="C68" s="51"/>
      <c r="D68" s="51"/>
      <c r="E68" s="51"/>
      <c r="F68" s="51"/>
      <c r="G68" s="51"/>
      <c r="H68" s="51"/>
      <c r="I68" s="51"/>
      <c r="J68" s="51"/>
      <c r="K68" s="146"/>
      <c r="L68" s="146"/>
      <c r="M68" s="146"/>
      <c r="N68" s="146"/>
      <c r="O68" s="146"/>
      <c r="P68" s="146"/>
      <c r="Q68" s="146"/>
      <c r="R68" s="146"/>
      <c r="S68" s="51"/>
      <c r="T68" s="234"/>
      <c r="U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</row>
    <row r="69" spans="1:48">
      <c r="A69" s="233"/>
      <c r="B69" s="51"/>
      <c r="C69" s="51"/>
      <c r="D69" s="51"/>
      <c r="E69" s="51"/>
      <c r="F69" s="51"/>
      <c r="G69" s="51"/>
      <c r="H69" s="51"/>
      <c r="I69" s="51"/>
      <c r="J69" s="51"/>
      <c r="K69" s="146"/>
      <c r="L69" s="146"/>
      <c r="M69" s="146"/>
      <c r="N69" s="146"/>
      <c r="O69" s="146"/>
      <c r="P69" s="146"/>
      <c r="Q69" s="146"/>
      <c r="R69" s="146"/>
      <c r="S69" s="51"/>
      <c r="T69" s="234"/>
      <c r="U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</row>
    <row r="70" spans="1:48">
      <c r="A70" s="233"/>
      <c r="B70" s="51"/>
      <c r="C70" s="51"/>
      <c r="D70" s="51"/>
      <c r="E70" s="51"/>
      <c r="F70" s="51"/>
      <c r="G70" s="51"/>
      <c r="H70" s="51"/>
      <c r="I70" s="51"/>
      <c r="J70" s="51"/>
      <c r="K70" s="146"/>
      <c r="L70" s="146"/>
      <c r="M70" s="146"/>
      <c r="N70" s="146"/>
      <c r="O70" s="146"/>
      <c r="P70" s="146"/>
      <c r="Q70" s="146"/>
      <c r="R70" s="146"/>
      <c r="S70" s="51"/>
      <c r="T70" s="234"/>
      <c r="U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</row>
    <row r="71" spans="1:48">
      <c r="A71" s="233"/>
      <c r="B71" s="51"/>
      <c r="C71" s="51"/>
      <c r="D71" s="51"/>
      <c r="E71" s="51"/>
      <c r="F71" s="51"/>
      <c r="G71" s="51"/>
      <c r="H71" s="51"/>
      <c r="I71" s="51"/>
      <c r="J71" s="51"/>
      <c r="K71" s="146"/>
      <c r="L71" s="146"/>
      <c r="M71" s="146"/>
      <c r="N71" s="146"/>
      <c r="O71" s="146"/>
      <c r="P71" s="146"/>
      <c r="Q71" s="146"/>
      <c r="R71" s="146"/>
      <c r="S71" s="51"/>
      <c r="T71" s="234"/>
      <c r="U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</row>
    <row r="72" spans="1:48">
      <c r="A72" s="233"/>
      <c r="B72" s="51"/>
      <c r="C72" s="51"/>
      <c r="D72" s="51"/>
      <c r="E72" s="51"/>
      <c r="F72" s="51"/>
      <c r="G72" s="51"/>
      <c r="H72" s="51"/>
      <c r="I72" s="51"/>
      <c r="J72" s="51"/>
      <c r="K72" s="146"/>
      <c r="L72" s="146"/>
      <c r="M72" s="146"/>
      <c r="N72" s="146"/>
      <c r="O72" s="146"/>
      <c r="P72" s="146"/>
      <c r="Q72" s="146"/>
      <c r="R72" s="146"/>
      <c r="S72" s="51"/>
      <c r="T72" s="234"/>
      <c r="U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</row>
    <row r="73" spans="1:48">
      <c r="A73" s="233"/>
      <c r="B73" s="51"/>
      <c r="C73" s="51"/>
      <c r="D73" s="51"/>
      <c r="E73" s="51"/>
      <c r="F73" s="51"/>
      <c r="G73" s="51"/>
      <c r="H73" s="51"/>
      <c r="I73" s="51"/>
      <c r="J73" s="51"/>
      <c r="K73" s="146"/>
      <c r="L73" s="146"/>
      <c r="M73" s="146"/>
      <c r="N73" s="146"/>
      <c r="O73" s="146"/>
      <c r="P73" s="146"/>
      <c r="Q73" s="146"/>
      <c r="R73" s="146"/>
      <c r="S73" s="51"/>
      <c r="T73" s="234"/>
      <c r="U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</row>
    <row r="74" spans="1:48">
      <c r="K74" s="63"/>
      <c r="L74" s="63"/>
      <c r="M74" s="63"/>
      <c r="N74" s="63"/>
      <c r="O74" s="63"/>
      <c r="P74" s="63"/>
      <c r="Q74" s="63"/>
      <c r="R74" s="63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</row>
    <row r="75" spans="1:48">
      <c r="K75" s="63"/>
      <c r="L75" s="63"/>
      <c r="M75" s="63"/>
      <c r="N75" s="63"/>
      <c r="O75" s="63"/>
      <c r="P75" s="63"/>
      <c r="Q75" s="63"/>
      <c r="R75" s="63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</row>
    <row r="76" spans="1:48">
      <c r="K76" s="63"/>
      <c r="L76" s="63"/>
      <c r="M76" s="63"/>
      <c r="N76" s="63"/>
      <c r="O76" s="63"/>
      <c r="P76" s="63"/>
      <c r="Q76" s="63"/>
      <c r="R76" s="63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</row>
    <row r="77" spans="1:48">
      <c r="K77" s="63"/>
      <c r="L77" s="63"/>
      <c r="M77" s="63"/>
      <c r="N77" s="63"/>
      <c r="O77" s="63"/>
      <c r="P77" s="63"/>
      <c r="Q77" s="63"/>
      <c r="R77" s="63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</row>
    <row r="78" spans="1:48">
      <c r="K78" s="63"/>
      <c r="L78" s="63"/>
      <c r="M78" s="63"/>
      <c r="N78" s="63"/>
      <c r="O78" s="63"/>
      <c r="P78" s="63"/>
      <c r="Q78" s="63"/>
      <c r="R78" s="63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</row>
    <row r="79" spans="1:48">
      <c r="K79" s="63"/>
      <c r="L79" s="63"/>
      <c r="M79" s="63"/>
      <c r="N79" s="63"/>
      <c r="O79" s="63"/>
      <c r="P79" s="63"/>
      <c r="Q79" s="63"/>
      <c r="R79" s="63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</row>
    <row r="80" spans="1:48">
      <c r="K80" s="63"/>
      <c r="L80" s="63"/>
      <c r="M80" s="63"/>
      <c r="N80" s="63"/>
      <c r="O80" s="63"/>
      <c r="P80" s="63"/>
      <c r="Q80" s="63"/>
      <c r="R80" s="63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</row>
    <row r="81" spans="11:48">
      <c r="K81" s="63"/>
      <c r="L81" s="63"/>
      <c r="M81" s="63"/>
      <c r="N81" s="63"/>
      <c r="O81" s="63"/>
      <c r="P81" s="63"/>
      <c r="Q81" s="63"/>
      <c r="R81" s="63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</row>
    <row r="82" spans="11:48">
      <c r="K82" s="63"/>
      <c r="L82" s="63"/>
      <c r="M82" s="63"/>
      <c r="N82" s="63"/>
      <c r="O82" s="63"/>
      <c r="P82" s="63"/>
      <c r="Q82" s="63"/>
      <c r="R82" s="63"/>
    </row>
    <row r="83" spans="11:48">
      <c r="K83" s="63"/>
      <c r="L83" s="63"/>
      <c r="M83" s="63"/>
      <c r="N83" s="63"/>
      <c r="O83" s="63"/>
      <c r="P83" s="63"/>
      <c r="Q83" s="63"/>
      <c r="R83" s="63"/>
    </row>
    <row r="84" spans="11:48">
      <c r="K84" s="63"/>
      <c r="L84" s="63"/>
      <c r="M84" s="63"/>
      <c r="N84" s="63"/>
      <c r="O84" s="63"/>
      <c r="P84" s="63"/>
      <c r="Q84" s="63"/>
      <c r="R84" s="63"/>
    </row>
    <row r="85" spans="11:48">
      <c r="K85" s="63"/>
      <c r="L85" s="63"/>
      <c r="M85" s="63"/>
      <c r="N85" s="63"/>
      <c r="O85" s="63"/>
      <c r="P85" s="63"/>
      <c r="Q85" s="63"/>
      <c r="R85" s="63"/>
    </row>
    <row r="86" spans="11:48">
      <c r="K86" s="63"/>
      <c r="L86" s="63"/>
      <c r="M86" s="63"/>
      <c r="N86" s="63"/>
      <c r="O86" s="63"/>
      <c r="P86" s="63"/>
      <c r="Q86" s="63"/>
      <c r="R86" s="63"/>
    </row>
    <row r="87" spans="11:48">
      <c r="K87" s="63"/>
      <c r="L87" s="63"/>
      <c r="M87" s="63"/>
      <c r="N87" s="63"/>
      <c r="O87" s="63"/>
      <c r="P87" s="63"/>
      <c r="Q87" s="63"/>
      <c r="R87" s="63"/>
    </row>
    <row r="88" spans="11:48">
      <c r="K88" s="63"/>
      <c r="L88" s="63"/>
      <c r="M88" s="63"/>
      <c r="N88" s="63"/>
      <c r="O88" s="63"/>
      <c r="P88" s="63"/>
      <c r="Q88" s="63"/>
      <c r="R88" s="63"/>
    </row>
    <row r="89" spans="11:48">
      <c r="K89" s="63"/>
      <c r="L89" s="63"/>
      <c r="M89" s="63"/>
      <c r="N89" s="63"/>
      <c r="O89" s="63"/>
      <c r="P89" s="63"/>
      <c r="Q89" s="63"/>
      <c r="R89" s="63"/>
    </row>
    <row r="90" spans="11:48">
      <c r="K90" s="63"/>
      <c r="L90" s="63"/>
      <c r="M90" s="63"/>
      <c r="N90" s="63"/>
      <c r="O90" s="63"/>
      <c r="P90" s="63"/>
      <c r="Q90" s="63"/>
      <c r="R90" s="63"/>
    </row>
    <row r="91" spans="11:48">
      <c r="K91" s="63"/>
      <c r="L91" s="63"/>
      <c r="M91" s="63"/>
      <c r="N91" s="63"/>
      <c r="O91" s="63"/>
      <c r="P91" s="63"/>
      <c r="Q91" s="63"/>
      <c r="R91" s="63"/>
    </row>
    <row r="92" spans="11:48">
      <c r="K92" s="63"/>
      <c r="L92" s="63"/>
      <c r="M92" s="63"/>
      <c r="N92" s="63"/>
      <c r="O92" s="63"/>
      <c r="P92" s="63"/>
      <c r="Q92" s="63"/>
      <c r="R92" s="63"/>
    </row>
    <row r="93" spans="11:48">
      <c r="K93" s="63"/>
      <c r="L93" s="63"/>
      <c r="M93" s="63"/>
      <c r="N93" s="63"/>
      <c r="O93" s="63"/>
      <c r="P93" s="63"/>
      <c r="Q93" s="63"/>
      <c r="R93" s="63"/>
    </row>
    <row r="94" spans="11:48">
      <c r="K94" s="63"/>
      <c r="L94" s="63"/>
      <c r="M94" s="63"/>
      <c r="N94" s="63"/>
      <c r="O94" s="63"/>
      <c r="P94" s="63"/>
      <c r="Q94" s="63"/>
      <c r="R94" s="63"/>
    </row>
    <row r="95" spans="11:48">
      <c r="K95" s="63"/>
      <c r="L95" s="63"/>
      <c r="M95" s="63"/>
      <c r="N95" s="63"/>
      <c r="O95" s="63"/>
      <c r="P95" s="63"/>
      <c r="Q95" s="63"/>
      <c r="R95" s="63"/>
    </row>
    <row r="96" spans="11:48">
      <c r="K96" s="63"/>
      <c r="L96" s="63"/>
      <c r="M96" s="63"/>
      <c r="N96" s="63"/>
      <c r="O96" s="63"/>
      <c r="P96" s="63"/>
      <c r="Q96" s="63"/>
      <c r="R96" s="63"/>
    </row>
    <row r="97" spans="11:18">
      <c r="K97" s="63"/>
      <c r="L97" s="63"/>
      <c r="M97" s="63"/>
      <c r="N97" s="63"/>
      <c r="O97" s="63"/>
      <c r="P97" s="63"/>
      <c r="Q97" s="63"/>
      <c r="R97" s="63"/>
    </row>
    <row r="98" spans="11:18">
      <c r="K98" s="63"/>
      <c r="L98" s="63"/>
      <c r="M98" s="63"/>
      <c r="N98" s="63"/>
      <c r="O98" s="63"/>
      <c r="P98" s="63"/>
      <c r="Q98" s="63"/>
      <c r="R98" s="63"/>
    </row>
    <row r="99" spans="11:18">
      <c r="K99" s="63"/>
      <c r="L99" s="63"/>
      <c r="M99" s="63"/>
      <c r="N99" s="63"/>
      <c r="O99" s="63"/>
      <c r="P99" s="63"/>
      <c r="Q99" s="63"/>
      <c r="R99" s="63"/>
    </row>
    <row r="100" spans="11:18">
      <c r="K100" s="63"/>
      <c r="L100" s="63"/>
      <c r="M100" s="63"/>
      <c r="N100" s="63"/>
      <c r="O100" s="63"/>
      <c r="P100" s="63"/>
      <c r="Q100" s="63"/>
      <c r="R100" s="63"/>
    </row>
    <row r="101" spans="11:18">
      <c r="K101" s="63"/>
      <c r="L101" s="63"/>
      <c r="M101" s="63"/>
      <c r="N101" s="63"/>
      <c r="O101" s="63"/>
      <c r="P101" s="63"/>
      <c r="Q101" s="63"/>
      <c r="R101" s="63"/>
    </row>
    <row r="102" spans="11:18">
      <c r="K102" s="63"/>
      <c r="L102" s="63"/>
      <c r="M102" s="63"/>
      <c r="N102" s="63"/>
      <c r="O102" s="63"/>
      <c r="P102" s="63"/>
      <c r="Q102" s="63"/>
      <c r="R102" s="63"/>
    </row>
    <row r="103" spans="11:18">
      <c r="K103" s="63"/>
      <c r="L103" s="63"/>
      <c r="M103" s="63"/>
      <c r="N103" s="63"/>
      <c r="O103" s="63"/>
      <c r="P103" s="63"/>
      <c r="Q103" s="63"/>
      <c r="R103" s="63"/>
    </row>
    <row r="104" spans="11:18">
      <c r="K104" s="63"/>
      <c r="L104" s="63"/>
      <c r="M104" s="63"/>
      <c r="N104" s="63"/>
      <c r="O104" s="63"/>
      <c r="P104" s="63"/>
      <c r="Q104" s="63"/>
      <c r="R104" s="63"/>
    </row>
    <row r="105" spans="11:18">
      <c r="K105" s="63"/>
      <c r="L105" s="63"/>
      <c r="M105" s="63"/>
      <c r="N105" s="63"/>
      <c r="O105" s="63"/>
      <c r="P105" s="63"/>
      <c r="Q105" s="63"/>
      <c r="R105" s="63"/>
    </row>
    <row r="106" spans="11:18">
      <c r="K106" s="63"/>
      <c r="L106" s="63"/>
      <c r="M106" s="63"/>
      <c r="N106" s="63"/>
      <c r="O106" s="63"/>
      <c r="P106" s="63"/>
      <c r="Q106" s="63"/>
      <c r="R106" s="63"/>
    </row>
    <row r="107" spans="11:18">
      <c r="K107" s="63"/>
      <c r="L107" s="63"/>
      <c r="M107" s="63"/>
      <c r="N107" s="63"/>
      <c r="O107" s="63"/>
      <c r="P107" s="63"/>
      <c r="Q107" s="63"/>
      <c r="R107" s="63"/>
    </row>
    <row r="108" spans="11:18">
      <c r="K108" s="63"/>
      <c r="L108" s="63"/>
      <c r="M108" s="63"/>
      <c r="N108" s="63"/>
      <c r="O108" s="63"/>
      <c r="P108" s="63"/>
      <c r="Q108" s="63"/>
      <c r="R108" s="63"/>
    </row>
    <row r="109" spans="11:18">
      <c r="K109" s="63"/>
      <c r="L109" s="63"/>
      <c r="M109" s="63"/>
      <c r="N109" s="63"/>
      <c r="O109" s="63"/>
      <c r="P109" s="63"/>
      <c r="Q109" s="63"/>
      <c r="R109" s="63"/>
    </row>
    <row r="110" spans="11:18">
      <c r="K110" s="63"/>
      <c r="L110" s="63"/>
      <c r="M110" s="63"/>
      <c r="N110" s="63"/>
      <c r="O110" s="63"/>
      <c r="P110" s="63"/>
      <c r="Q110" s="63"/>
      <c r="R110" s="63"/>
    </row>
    <row r="111" spans="11:18">
      <c r="K111" s="63"/>
      <c r="L111" s="63"/>
      <c r="M111" s="63"/>
      <c r="N111" s="63"/>
      <c r="O111" s="63"/>
      <c r="P111" s="63"/>
      <c r="Q111" s="63"/>
      <c r="R111" s="63"/>
    </row>
    <row r="112" spans="11:18">
      <c r="K112" s="63"/>
      <c r="L112" s="63"/>
      <c r="M112" s="63"/>
      <c r="N112" s="63"/>
      <c r="O112" s="63"/>
      <c r="P112" s="63"/>
      <c r="Q112" s="63"/>
      <c r="R112" s="63"/>
    </row>
    <row r="113" spans="11:18">
      <c r="K113" s="63"/>
      <c r="L113" s="63"/>
      <c r="M113" s="63"/>
      <c r="N113" s="63"/>
      <c r="O113" s="63"/>
      <c r="P113" s="63"/>
      <c r="Q113" s="63"/>
      <c r="R113" s="63"/>
    </row>
    <row r="114" spans="11:18">
      <c r="K114" s="63"/>
      <c r="L114" s="63"/>
      <c r="M114" s="63"/>
      <c r="N114" s="63"/>
      <c r="O114" s="63"/>
      <c r="P114" s="63"/>
      <c r="Q114" s="63"/>
      <c r="R114" s="63"/>
    </row>
    <row r="115" spans="11:18">
      <c r="K115" s="63"/>
      <c r="L115" s="63"/>
      <c r="M115" s="63"/>
      <c r="N115" s="63"/>
      <c r="O115" s="63"/>
      <c r="P115" s="63"/>
      <c r="Q115" s="63"/>
      <c r="R115" s="63"/>
    </row>
    <row r="116" spans="11:18">
      <c r="K116" s="63"/>
      <c r="L116" s="63"/>
      <c r="M116" s="63"/>
      <c r="N116" s="63"/>
      <c r="O116" s="63"/>
      <c r="P116" s="63"/>
      <c r="Q116" s="63"/>
      <c r="R116" s="63"/>
    </row>
    <row r="117" spans="11:18">
      <c r="K117" s="63"/>
      <c r="L117" s="63"/>
      <c r="M117" s="63"/>
      <c r="N117" s="63"/>
      <c r="O117" s="63"/>
      <c r="P117" s="63"/>
      <c r="Q117" s="63"/>
      <c r="R117" s="63"/>
    </row>
    <row r="118" spans="11:18">
      <c r="K118" s="63"/>
      <c r="L118" s="63"/>
      <c r="M118" s="63"/>
      <c r="N118" s="63"/>
      <c r="O118" s="63"/>
      <c r="P118" s="63"/>
      <c r="Q118" s="63"/>
      <c r="R118" s="63"/>
    </row>
    <row r="119" spans="11:18">
      <c r="K119" s="63"/>
      <c r="L119" s="63"/>
      <c r="M119" s="63"/>
      <c r="N119" s="63"/>
      <c r="O119" s="63"/>
      <c r="P119" s="63"/>
      <c r="Q119" s="63"/>
      <c r="R119" s="63"/>
    </row>
    <row r="120" spans="11:18">
      <c r="K120" s="63"/>
      <c r="L120" s="63"/>
      <c r="M120" s="63"/>
      <c r="N120" s="63"/>
      <c r="O120" s="63"/>
      <c r="P120" s="63"/>
      <c r="Q120" s="63"/>
      <c r="R120" s="63"/>
    </row>
    <row r="121" spans="11:18">
      <c r="K121" s="63"/>
      <c r="L121" s="63"/>
      <c r="M121" s="63"/>
      <c r="N121" s="63"/>
      <c r="O121" s="63"/>
      <c r="P121" s="63"/>
      <c r="Q121" s="63"/>
      <c r="R121" s="63"/>
    </row>
    <row r="122" spans="11:18">
      <c r="K122" s="63"/>
      <c r="L122" s="63"/>
      <c r="M122" s="63"/>
      <c r="N122" s="63"/>
      <c r="O122" s="63"/>
      <c r="P122" s="63"/>
      <c r="Q122" s="63"/>
      <c r="R122" s="63"/>
    </row>
    <row r="123" spans="11:18">
      <c r="K123" s="63"/>
      <c r="L123" s="63"/>
      <c r="M123" s="63"/>
      <c r="N123" s="63"/>
      <c r="O123" s="63"/>
      <c r="P123" s="63"/>
      <c r="Q123" s="63"/>
      <c r="R123" s="63"/>
    </row>
    <row r="124" spans="11:18">
      <c r="K124" s="63"/>
      <c r="L124" s="63"/>
      <c r="M124" s="63"/>
      <c r="N124" s="63"/>
      <c r="O124" s="63"/>
      <c r="P124" s="63"/>
      <c r="Q124" s="63"/>
      <c r="R124" s="63"/>
    </row>
    <row r="125" spans="11:18">
      <c r="K125" s="63"/>
      <c r="L125" s="63"/>
      <c r="M125" s="63"/>
      <c r="N125" s="63"/>
      <c r="O125" s="63"/>
      <c r="P125" s="63"/>
      <c r="Q125" s="63"/>
      <c r="R125" s="63"/>
    </row>
    <row r="126" spans="11:18">
      <c r="K126" s="63"/>
      <c r="L126" s="63"/>
      <c r="M126" s="63"/>
      <c r="N126" s="63"/>
      <c r="O126" s="63"/>
      <c r="P126" s="63"/>
      <c r="Q126" s="63"/>
      <c r="R126" s="63"/>
    </row>
    <row r="127" spans="11:18">
      <c r="K127" s="63"/>
      <c r="L127" s="63"/>
      <c r="M127" s="63"/>
      <c r="N127" s="63"/>
      <c r="O127" s="63"/>
      <c r="P127" s="63"/>
      <c r="Q127" s="63"/>
      <c r="R127" s="63"/>
    </row>
    <row r="128" spans="11:18">
      <c r="K128" s="63"/>
      <c r="L128" s="63"/>
      <c r="M128" s="63"/>
      <c r="N128" s="63"/>
      <c r="O128" s="63"/>
      <c r="P128" s="63"/>
      <c r="Q128" s="63"/>
      <c r="R128" s="63"/>
    </row>
    <row r="129" spans="11:18">
      <c r="K129" s="63"/>
      <c r="L129" s="63"/>
      <c r="M129" s="63"/>
      <c r="N129" s="63"/>
      <c r="O129" s="63"/>
      <c r="P129" s="63"/>
      <c r="Q129" s="63"/>
      <c r="R129" s="63"/>
    </row>
    <row r="130" spans="11:18">
      <c r="K130" s="63"/>
      <c r="L130" s="63"/>
      <c r="M130" s="63"/>
      <c r="N130" s="63"/>
      <c r="O130" s="63"/>
      <c r="P130" s="63"/>
      <c r="Q130" s="63"/>
      <c r="R130" s="63"/>
    </row>
    <row r="131" spans="11:18">
      <c r="K131" s="63"/>
      <c r="L131" s="63"/>
      <c r="M131" s="63"/>
      <c r="N131" s="63"/>
      <c r="O131" s="63"/>
      <c r="P131" s="63"/>
      <c r="Q131" s="63"/>
      <c r="R131" s="63"/>
    </row>
    <row r="132" spans="11:18">
      <c r="K132" s="63"/>
      <c r="L132" s="63"/>
      <c r="M132" s="63"/>
      <c r="N132" s="63"/>
      <c r="O132" s="63"/>
      <c r="P132" s="63"/>
      <c r="Q132" s="63"/>
      <c r="R132" s="63"/>
    </row>
    <row r="133" spans="11:18">
      <c r="K133" s="63"/>
      <c r="L133" s="63"/>
      <c r="M133" s="63"/>
      <c r="N133" s="63"/>
      <c r="O133" s="63"/>
      <c r="P133" s="63"/>
      <c r="Q133" s="63"/>
      <c r="R133" s="63"/>
    </row>
    <row r="134" spans="11:18">
      <c r="K134" s="63"/>
      <c r="L134" s="63"/>
      <c r="M134" s="63"/>
      <c r="N134" s="63"/>
      <c r="O134" s="63"/>
      <c r="P134" s="63"/>
      <c r="Q134" s="63"/>
      <c r="R134" s="63"/>
    </row>
    <row r="135" spans="11:18">
      <c r="K135" s="63"/>
      <c r="L135" s="63"/>
      <c r="M135" s="63"/>
      <c r="N135" s="63"/>
      <c r="O135" s="63"/>
      <c r="P135" s="63"/>
      <c r="Q135" s="63"/>
      <c r="R135" s="63"/>
    </row>
    <row r="136" spans="11:18">
      <c r="K136" s="63"/>
      <c r="L136" s="63"/>
      <c r="M136" s="63"/>
      <c r="N136" s="63"/>
      <c r="O136" s="63"/>
      <c r="P136" s="63"/>
      <c r="Q136" s="63"/>
      <c r="R136" s="63"/>
    </row>
    <row r="137" spans="11:18">
      <c r="K137" s="63"/>
      <c r="L137" s="63"/>
      <c r="M137" s="63"/>
      <c r="N137" s="63"/>
      <c r="O137" s="63"/>
      <c r="P137" s="63"/>
      <c r="Q137" s="63"/>
      <c r="R137" s="63"/>
    </row>
    <row r="138" spans="11:18">
      <c r="K138" s="63"/>
      <c r="L138" s="63"/>
      <c r="M138" s="63"/>
      <c r="N138" s="63"/>
      <c r="O138" s="63"/>
      <c r="P138" s="63"/>
      <c r="Q138" s="63"/>
      <c r="R138" s="63"/>
    </row>
    <row r="139" spans="11:18">
      <c r="K139" s="63"/>
      <c r="L139" s="63"/>
      <c r="M139" s="63"/>
      <c r="N139" s="63"/>
      <c r="O139" s="63"/>
      <c r="P139" s="63"/>
      <c r="Q139" s="63"/>
      <c r="R139" s="63"/>
    </row>
    <row r="140" spans="11:18">
      <c r="K140" s="63"/>
      <c r="L140" s="63"/>
      <c r="M140" s="63"/>
      <c r="N140" s="63"/>
      <c r="O140" s="63"/>
      <c r="P140" s="63"/>
      <c r="Q140" s="63"/>
      <c r="R140" s="63"/>
    </row>
    <row r="141" spans="11:18">
      <c r="K141" s="63"/>
      <c r="L141" s="63"/>
      <c r="M141" s="63"/>
      <c r="N141" s="63"/>
      <c r="O141" s="63"/>
      <c r="P141" s="63"/>
      <c r="Q141" s="63"/>
      <c r="R141" s="63"/>
    </row>
    <row r="142" spans="11:18">
      <c r="K142" s="63"/>
      <c r="L142" s="63"/>
      <c r="M142" s="63"/>
      <c r="N142" s="63"/>
      <c r="O142" s="63"/>
      <c r="P142" s="63"/>
      <c r="Q142" s="63"/>
      <c r="R142" s="63"/>
    </row>
    <row r="143" spans="11:18">
      <c r="K143" s="63"/>
      <c r="L143" s="63"/>
      <c r="M143" s="63"/>
      <c r="N143" s="63"/>
      <c r="O143" s="63"/>
      <c r="P143" s="63"/>
      <c r="Q143" s="63"/>
      <c r="R143" s="63"/>
    </row>
    <row r="144" spans="11:18">
      <c r="K144" s="63"/>
      <c r="L144" s="63"/>
      <c r="M144" s="63"/>
      <c r="N144" s="63"/>
      <c r="O144" s="63"/>
      <c r="P144" s="63"/>
      <c r="Q144" s="63"/>
      <c r="R144" s="63"/>
    </row>
    <row r="145" spans="11:18">
      <c r="K145" s="63"/>
      <c r="L145" s="63"/>
      <c r="M145" s="63"/>
      <c r="N145" s="63"/>
      <c r="O145" s="63"/>
      <c r="P145" s="63"/>
      <c r="Q145" s="63"/>
      <c r="R145" s="63"/>
    </row>
    <row r="146" spans="11:18">
      <c r="K146" s="63"/>
      <c r="L146" s="63"/>
      <c r="M146" s="63"/>
      <c r="N146" s="63"/>
      <c r="O146" s="63"/>
      <c r="P146" s="63"/>
      <c r="Q146" s="63"/>
      <c r="R146" s="63"/>
    </row>
    <row r="147" spans="11:18">
      <c r="K147" s="63"/>
      <c r="L147" s="63"/>
      <c r="M147" s="63"/>
      <c r="N147" s="63"/>
      <c r="O147" s="63"/>
      <c r="P147" s="63"/>
      <c r="Q147" s="63"/>
      <c r="R147" s="63"/>
    </row>
    <row r="148" spans="11:18">
      <c r="K148" s="63"/>
      <c r="L148" s="63"/>
      <c r="M148" s="63"/>
      <c r="N148" s="63"/>
      <c r="O148" s="63"/>
      <c r="P148" s="63"/>
      <c r="Q148" s="63"/>
      <c r="R148" s="63"/>
    </row>
    <row r="149" spans="11:18">
      <c r="K149" s="63"/>
      <c r="L149" s="63"/>
      <c r="M149" s="63"/>
      <c r="N149" s="63"/>
      <c r="O149" s="63"/>
      <c r="P149" s="63"/>
      <c r="Q149" s="63"/>
      <c r="R149" s="63"/>
    </row>
    <row r="150" spans="11:18">
      <c r="K150" s="63"/>
      <c r="L150" s="63"/>
      <c r="M150" s="63"/>
      <c r="N150" s="63"/>
      <c r="O150" s="63"/>
      <c r="P150" s="63"/>
      <c r="Q150" s="63"/>
      <c r="R150" s="63"/>
    </row>
    <row r="151" spans="11:18">
      <c r="K151" s="63"/>
      <c r="L151" s="63"/>
      <c r="M151" s="63"/>
      <c r="N151" s="63"/>
      <c r="O151" s="63"/>
      <c r="P151" s="63"/>
      <c r="Q151" s="63"/>
      <c r="R151" s="63"/>
    </row>
    <row r="152" spans="11:18">
      <c r="K152" s="63"/>
      <c r="L152" s="63"/>
      <c r="M152" s="63"/>
      <c r="N152" s="63"/>
      <c r="O152" s="63"/>
      <c r="P152" s="63"/>
      <c r="Q152" s="63"/>
      <c r="R152" s="63"/>
    </row>
    <row r="153" spans="11:18">
      <c r="K153" s="63"/>
      <c r="L153" s="63"/>
      <c r="M153" s="63"/>
      <c r="N153" s="63"/>
      <c r="O153" s="63"/>
      <c r="P153" s="63"/>
      <c r="Q153" s="63"/>
      <c r="R153" s="63"/>
    </row>
    <row r="154" spans="11:18">
      <c r="K154" s="63"/>
      <c r="L154" s="63"/>
      <c r="M154" s="63"/>
      <c r="N154" s="63"/>
      <c r="O154" s="63"/>
      <c r="P154" s="63"/>
      <c r="Q154" s="63"/>
      <c r="R154" s="63"/>
    </row>
    <row r="155" spans="11:18">
      <c r="K155" s="63"/>
      <c r="L155" s="63"/>
      <c r="M155" s="63"/>
      <c r="N155" s="63"/>
      <c r="O155" s="63"/>
      <c r="P155" s="63"/>
      <c r="Q155" s="63"/>
      <c r="R155" s="63"/>
    </row>
    <row r="156" spans="11:18">
      <c r="K156" s="63"/>
      <c r="L156" s="63"/>
      <c r="M156" s="63"/>
      <c r="N156" s="63"/>
      <c r="O156" s="63"/>
      <c r="P156" s="63"/>
      <c r="Q156" s="63"/>
      <c r="R156" s="63"/>
    </row>
    <row r="157" spans="11:18">
      <c r="K157" s="63"/>
      <c r="L157" s="63"/>
      <c r="M157" s="63"/>
      <c r="N157" s="63"/>
      <c r="O157" s="63"/>
      <c r="P157" s="63"/>
      <c r="Q157" s="63"/>
      <c r="R157" s="63"/>
    </row>
    <row r="158" spans="11:18">
      <c r="K158" s="63"/>
      <c r="L158" s="63"/>
      <c r="M158" s="63"/>
      <c r="N158" s="63"/>
      <c r="O158" s="63"/>
      <c r="P158" s="63"/>
      <c r="Q158" s="63"/>
      <c r="R158" s="63"/>
    </row>
    <row r="159" spans="11:18">
      <c r="K159" s="63"/>
      <c r="L159" s="63"/>
      <c r="M159" s="63"/>
      <c r="N159" s="63"/>
      <c r="O159" s="63"/>
      <c r="P159" s="63"/>
      <c r="Q159" s="63"/>
      <c r="R159" s="63"/>
    </row>
    <row r="160" spans="11:18">
      <c r="K160" s="63"/>
      <c r="L160" s="63"/>
      <c r="M160" s="63"/>
      <c r="N160" s="63"/>
      <c r="O160" s="63"/>
      <c r="P160" s="63"/>
      <c r="Q160" s="63"/>
      <c r="R160" s="63"/>
    </row>
    <row r="161" spans="11:18">
      <c r="K161" s="63"/>
      <c r="L161" s="63"/>
      <c r="M161" s="63"/>
      <c r="N161" s="63"/>
      <c r="O161" s="63"/>
      <c r="P161" s="63"/>
      <c r="Q161" s="63"/>
      <c r="R161" s="63"/>
    </row>
    <row r="162" spans="11:18">
      <c r="K162" s="63"/>
      <c r="L162" s="63"/>
      <c r="M162" s="63"/>
      <c r="N162" s="63"/>
      <c r="O162" s="63"/>
      <c r="P162" s="63"/>
      <c r="Q162" s="63"/>
      <c r="R162" s="63"/>
    </row>
    <row r="163" spans="11:18">
      <c r="K163" s="63"/>
      <c r="L163" s="63"/>
      <c r="M163" s="63"/>
      <c r="N163" s="63"/>
      <c r="O163" s="63"/>
      <c r="P163" s="63"/>
      <c r="Q163" s="63"/>
      <c r="R163" s="63"/>
    </row>
    <row r="164" spans="11:18">
      <c r="K164" s="63"/>
      <c r="L164" s="63"/>
      <c r="M164" s="63"/>
      <c r="N164" s="63"/>
      <c r="O164" s="63"/>
      <c r="P164" s="63"/>
      <c r="Q164" s="63"/>
      <c r="R164" s="63"/>
    </row>
    <row r="165" spans="11:18">
      <c r="K165" s="63"/>
      <c r="L165" s="63"/>
      <c r="M165" s="63"/>
      <c r="N165" s="63"/>
      <c r="O165" s="63"/>
      <c r="P165" s="63"/>
      <c r="Q165" s="63"/>
      <c r="R165" s="63"/>
    </row>
    <row r="166" spans="11:18">
      <c r="K166" s="63"/>
      <c r="L166" s="63"/>
      <c r="M166" s="63"/>
      <c r="N166" s="63"/>
      <c r="O166" s="63"/>
      <c r="P166" s="63"/>
      <c r="Q166" s="63"/>
      <c r="R166" s="63"/>
    </row>
    <row r="167" spans="11:18">
      <c r="K167" s="63"/>
      <c r="L167" s="63"/>
      <c r="M167" s="63"/>
      <c r="N167" s="63"/>
      <c r="O167" s="63"/>
      <c r="P167" s="63"/>
      <c r="Q167" s="63"/>
      <c r="R167" s="63"/>
    </row>
    <row r="168" spans="11:18">
      <c r="K168" s="63"/>
      <c r="L168" s="63"/>
      <c r="M168" s="63"/>
      <c r="N168" s="63"/>
      <c r="O168" s="63"/>
      <c r="P168" s="63"/>
      <c r="Q168" s="63"/>
      <c r="R168" s="63"/>
    </row>
    <row r="169" spans="11:18">
      <c r="K169" s="63"/>
      <c r="L169" s="63"/>
      <c r="M169" s="63"/>
      <c r="N169" s="63"/>
      <c r="O169" s="63"/>
      <c r="P169" s="63"/>
      <c r="Q169" s="63"/>
      <c r="R169" s="63"/>
    </row>
    <row r="170" spans="11:18">
      <c r="K170" s="63"/>
      <c r="L170" s="63"/>
      <c r="M170" s="63"/>
      <c r="N170" s="63"/>
      <c r="O170" s="63"/>
      <c r="P170" s="63"/>
      <c r="Q170" s="63"/>
      <c r="R170" s="63"/>
    </row>
    <row r="171" spans="11:18">
      <c r="K171" s="63"/>
      <c r="L171" s="63"/>
      <c r="M171" s="63"/>
      <c r="N171" s="63"/>
      <c r="O171" s="63"/>
      <c r="P171" s="63"/>
      <c r="Q171" s="63"/>
      <c r="R171" s="63"/>
    </row>
    <row r="172" spans="11:18">
      <c r="K172" s="63"/>
      <c r="L172" s="63"/>
      <c r="M172" s="63"/>
      <c r="N172" s="63"/>
      <c r="O172" s="63"/>
      <c r="P172" s="63"/>
      <c r="Q172" s="63"/>
      <c r="R172" s="63"/>
    </row>
    <row r="173" spans="11:18">
      <c r="K173" s="63"/>
      <c r="L173" s="63"/>
      <c r="M173" s="63"/>
      <c r="N173" s="63"/>
      <c r="O173" s="63"/>
      <c r="P173" s="63"/>
      <c r="Q173" s="63"/>
      <c r="R173" s="63"/>
    </row>
    <row r="174" spans="11:18">
      <c r="K174" s="63"/>
      <c r="L174" s="63"/>
      <c r="M174" s="63"/>
      <c r="N174" s="63"/>
      <c r="O174" s="63"/>
      <c r="P174" s="63"/>
      <c r="Q174" s="63"/>
      <c r="R174" s="63"/>
    </row>
    <row r="175" spans="11:18">
      <c r="K175" s="63"/>
      <c r="L175" s="63"/>
      <c r="M175" s="63"/>
      <c r="N175" s="63"/>
      <c r="O175" s="63"/>
      <c r="P175" s="63"/>
      <c r="Q175" s="63"/>
      <c r="R175" s="63"/>
    </row>
    <row r="176" spans="11:18">
      <c r="K176" s="63"/>
      <c r="L176" s="63"/>
      <c r="M176" s="63"/>
      <c r="N176" s="63"/>
      <c r="O176" s="63"/>
      <c r="P176" s="63"/>
      <c r="Q176" s="63"/>
      <c r="R176" s="63"/>
    </row>
    <row r="177" spans="11:18">
      <c r="K177" s="63"/>
      <c r="L177" s="63"/>
      <c r="M177" s="63"/>
      <c r="N177" s="63"/>
      <c r="O177" s="63"/>
      <c r="P177" s="63"/>
      <c r="Q177" s="63"/>
      <c r="R177" s="63"/>
    </row>
    <row r="178" spans="11:18">
      <c r="K178" s="63"/>
      <c r="L178" s="63"/>
      <c r="M178" s="63"/>
      <c r="N178" s="63"/>
      <c r="O178" s="63"/>
      <c r="P178" s="63"/>
      <c r="Q178" s="63"/>
      <c r="R178" s="63"/>
    </row>
    <row r="179" spans="11:18">
      <c r="K179" s="63"/>
      <c r="L179" s="63"/>
      <c r="M179" s="63"/>
      <c r="N179" s="63"/>
      <c r="O179" s="63"/>
      <c r="P179" s="63"/>
      <c r="Q179" s="63"/>
      <c r="R179" s="63"/>
    </row>
    <row r="180" spans="11:18">
      <c r="K180" s="63"/>
      <c r="L180" s="63"/>
      <c r="M180" s="63"/>
      <c r="N180" s="63"/>
      <c r="O180" s="63"/>
      <c r="P180" s="63"/>
      <c r="Q180" s="63"/>
      <c r="R180" s="63"/>
    </row>
    <row r="181" spans="11:18">
      <c r="K181" s="63"/>
      <c r="L181" s="63"/>
      <c r="M181" s="63"/>
      <c r="N181" s="63"/>
      <c r="O181" s="63"/>
      <c r="P181" s="63"/>
      <c r="Q181" s="63"/>
      <c r="R181" s="63"/>
    </row>
    <row r="182" spans="11:18">
      <c r="K182" s="63"/>
      <c r="L182" s="63"/>
      <c r="M182" s="63"/>
      <c r="N182" s="63"/>
      <c r="O182" s="63"/>
      <c r="P182" s="63"/>
      <c r="Q182" s="63"/>
      <c r="R182" s="63"/>
    </row>
    <row r="183" spans="11:18">
      <c r="K183" s="63"/>
      <c r="L183" s="63"/>
      <c r="M183" s="63"/>
      <c r="N183" s="63"/>
      <c r="O183" s="63"/>
      <c r="P183" s="63"/>
      <c r="Q183" s="63"/>
      <c r="R183" s="63"/>
    </row>
    <row r="184" spans="11:18">
      <c r="K184" s="63"/>
      <c r="L184" s="63"/>
      <c r="M184" s="63"/>
      <c r="N184" s="63"/>
      <c r="O184" s="63"/>
      <c r="P184" s="63"/>
      <c r="Q184" s="63"/>
      <c r="R184" s="63"/>
    </row>
    <row r="185" spans="11:18">
      <c r="K185" s="63"/>
      <c r="L185" s="63"/>
      <c r="M185" s="63"/>
      <c r="N185" s="63"/>
      <c r="O185" s="63"/>
      <c r="P185" s="63"/>
      <c r="Q185" s="63"/>
      <c r="R185" s="63"/>
    </row>
    <row r="186" spans="11:18">
      <c r="K186" s="63"/>
      <c r="L186" s="63"/>
      <c r="M186" s="63"/>
      <c r="N186" s="63"/>
      <c r="O186" s="63"/>
      <c r="P186" s="63"/>
      <c r="Q186" s="63"/>
      <c r="R186" s="63"/>
    </row>
    <row r="187" spans="11:18">
      <c r="K187" s="63"/>
      <c r="L187" s="63"/>
      <c r="M187" s="63"/>
      <c r="N187" s="63"/>
      <c r="O187" s="63"/>
      <c r="P187" s="63"/>
      <c r="Q187" s="63"/>
      <c r="R187" s="63"/>
    </row>
    <row r="188" spans="11:18">
      <c r="K188" s="63"/>
      <c r="L188" s="63"/>
      <c r="M188" s="63"/>
      <c r="N188" s="63"/>
      <c r="O188" s="63"/>
      <c r="P188" s="63"/>
      <c r="Q188" s="63"/>
      <c r="R188" s="63"/>
    </row>
    <row r="189" spans="11:18">
      <c r="K189" s="63"/>
      <c r="L189" s="63"/>
      <c r="M189" s="63"/>
      <c r="N189" s="63"/>
      <c r="O189" s="63"/>
      <c r="P189" s="63"/>
      <c r="Q189" s="63"/>
      <c r="R189" s="63"/>
    </row>
    <row r="190" spans="11:18">
      <c r="K190" s="63"/>
      <c r="L190" s="63"/>
      <c r="M190" s="63"/>
      <c r="N190" s="63"/>
      <c r="O190" s="63"/>
      <c r="P190" s="63"/>
      <c r="Q190" s="63"/>
      <c r="R190" s="63"/>
    </row>
    <row r="191" spans="11:18">
      <c r="K191" s="63"/>
      <c r="L191" s="63"/>
      <c r="M191" s="63"/>
      <c r="N191" s="63"/>
      <c r="O191" s="63"/>
      <c r="P191" s="63"/>
      <c r="Q191" s="63"/>
      <c r="R191" s="63"/>
    </row>
    <row r="192" spans="11:18">
      <c r="K192" s="63"/>
      <c r="L192" s="63"/>
      <c r="M192" s="63"/>
      <c r="N192" s="63"/>
      <c r="O192" s="63"/>
      <c r="P192" s="63"/>
      <c r="Q192" s="63"/>
      <c r="R192" s="63"/>
    </row>
    <row r="193" spans="11:18">
      <c r="K193" s="63"/>
      <c r="L193" s="63"/>
      <c r="M193" s="63"/>
      <c r="N193" s="63"/>
      <c r="O193" s="63"/>
      <c r="P193" s="63"/>
      <c r="Q193" s="63"/>
      <c r="R193" s="63"/>
    </row>
    <row r="194" spans="11:18">
      <c r="K194" s="63"/>
      <c r="L194" s="63"/>
      <c r="M194" s="63"/>
      <c r="N194" s="63"/>
      <c r="O194" s="63"/>
      <c r="P194" s="63"/>
      <c r="Q194" s="63"/>
      <c r="R194" s="63"/>
    </row>
    <row r="195" spans="11:18">
      <c r="K195" s="63"/>
      <c r="L195" s="63"/>
      <c r="M195" s="63"/>
      <c r="N195" s="63"/>
      <c r="O195" s="63"/>
      <c r="P195" s="63"/>
      <c r="Q195" s="63"/>
      <c r="R195" s="63"/>
    </row>
    <row r="196" spans="11:18">
      <c r="K196" s="63"/>
      <c r="L196" s="63"/>
      <c r="M196" s="63"/>
      <c r="N196" s="63"/>
      <c r="O196" s="63"/>
      <c r="P196" s="63"/>
      <c r="Q196" s="63"/>
      <c r="R196" s="63"/>
    </row>
    <row r="197" spans="11:18">
      <c r="K197" s="63"/>
      <c r="L197" s="63"/>
      <c r="M197" s="63"/>
      <c r="N197" s="63"/>
      <c r="O197" s="63"/>
      <c r="P197" s="63"/>
      <c r="Q197" s="63"/>
      <c r="R197" s="63"/>
    </row>
    <row r="198" spans="11:18">
      <c r="K198" s="63"/>
      <c r="L198" s="63"/>
      <c r="M198" s="63"/>
      <c r="N198" s="63"/>
      <c r="O198" s="63"/>
      <c r="P198" s="63"/>
      <c r="Q198" s="63"/>
      <c r="R198" s="63"/>
    </row>
    <row r="199" spans="11:18">
      <c r="K199" s="63"/>
      <c r="L199" s="63"/>
      <c r="M199" s="63"/>
      <c r="N199" s="63"/>
      <c r="O199" s="63"/>
      <c r="P199" s="63"/>
      <c r="Q199" s="63"/>
      <c r="R199" s="63"/>
    </row>
    <row r="200" spans="11:18">
      <c r="K200" s="63"/>
      <c r="L200" s="63"/>
      <c r="M200" s="63"/>
      <c r="N200" s="63"/>
      <c r="O200" s="63"/>
      <c r="P200" s="63"/>
      <c r="Q200" s="63"/>
      <c r="R200" s="63"/>
    </row>
    <row r="201" spans="11:18">
      <c r="K201" s="63"/>
      <c r="L201" s="63"/>
      <c r="M201" s="63"/>
      <c r="N201" s="63"/>
      <c r="O201" s="63"/>
      <c r="P201" s="63"/>
      <c r="Q201" s="63"/>
      <c r="R201" s="63"/>
    </row>
    <row r="202" spans="11:18">
      <c r="K202" s="63"/>
      <c r="L202" s="63"/>
      <c r="M202" s="63"/>
      <c r="N202" s="63"/>
      <c r="O202" s="63"/>
      <c r="P202" s="63"/>
      <c r="Q202" s="63"/>
      <c r="R202" s="63"/>
    </row>
    <row r="203" spans="11:18">
      <c r="K203" s="63"/>
      <c r="L203" s="63"/>
      <c r="M203" s="63"/>
      <c r="N203" s="63"/>
      <c r="O203" s="63"/>
      <c r="P203" s="63"/>
      <c r="Q203" s="63"/>
      <c r="R203" s="63"/>
    </row>
    <row r="204" spans="11:18">
      <c r="K204" s="63"/>
      <c r="L204" s="63"/>
      <c r="M204" s="63"/>
      <c r="N204" s="63"/>
      <c r="O204" s="63"/>
      <c r="P204" s="63"/>
      <c r="Q204" s="63"/>
      <c r="R204" s="63"/>
    </row>
    <row r="205" spans="11:18">
      <c r="K205" s="63"/>
      <c r="L205" s="63"/>
      <c r="M205" s="63"/>
      <c r="N205" s="63"/>
      <c r="O205" s="63"/>
      <c r="P205" s="63"/>
      <c r="Q205" s="63"/>
      <c r="R205" s="63"/>
    </row>
    <row r="206" spans="11:18">
      <c r="K206" s="63"/>
      <c r="L206" s="63"/>
      <c r="M206" s="63"/>
      <c r="N206" s="63"/>
      <c r="O206" s="63"/>
      <c r="P206" s="63"/>
      <c r="Q206" s="63"/>
      <c r="R206" s="63"/>
    </row>
    <row r="207" spans="11:18">
      <c r="K207" s="63"/>
      <c r="L207" s="63"/>
      <c r="M207" s="63"/>
      <c r="N207" s="63"/>
      <c r="O207" s="63"/>
      <c r="P207" s="63"/>
      <c r="Q207" s="63"/>
      <c r="R207" s="63"/>
    </row>
    <row r="208" spans="11:18">
      <c r="K208" s="63"/>
      <c r="L208" s="63"/>
      <c r="M208" s="63"/>
      <c r="N208" s="63"/>
      <c r="O208" s="63"/>
      <c r="P208" s="63"/>
      <c r="Q208" s="63"/>
      <c r="R208" s="63"/>
    </row>
    <row r="209" spans="11:18">
      <c r="K209" s="63"/>
      <c r="L209" s="63"/>
      <c r="M209" s="63"/>
      <c r="N209" s="63"/>
      <c r="O209" s="63"/>
      <c r="P209" s="63"/>
      <c r="Q209" s="63"/>
      <c r="R209" s="63"/>
    </row>
    <row r="210" spans="11:18">
      <c r="K210" s="63"/>
      <c r="L210" s="63"/>
      <c r="M210" s="63"/>
      <c r="N210" s="63"/>
      <c r="O210" s="63"/>
      <c r="P210" s="63"/>
      <c r="Q210" s="63"/>
      <c r="R210" s="63"/>
    </row>
    <row r="211" spans="11:18">
      <c r="K211" s="63"/>
      <c r="L211" s="63"/>
      <c r="M211" s="63"/>
      <c r="N211" s="63"/>
      <c r="O211" s="63"/>
      <c r="P211" s="63"/>
      <c r="Q211" s="63"/>
      <c r="R211" s="63"/>
    </row>
    <row r="212" spans="11:18">
      <c r="K212" s="63"/>
      <c r="L212" s="63"/>
      <c r="M212" s="63"/>
      <c r="N212" s="63"/>
      <c r="O212" s="63"/>
      <c r="P212" s="63"/>
      <c r="Q212" s="63"/>
      <c r="R212" s="63"/>
    </row>
    <row r="213" spans="11:18">
      <c r="K213" s="63"/>
      <c r="L213" s="63"/>
      <c r="M213" s="63"/>
      <c r="N213" s="63"/>
      <c r="O213" s="63"/>
      <c r="P213" s="63"/>
      <c r="Q213" s="63"/>
      <c r="R213" s="63"/>
    </row>
    <row r="214" spans="11:18">
      <c r="K214" s="63"/>
      <c r="L214" s="63"/>
      <c r="M214" s="63"/>
      <c r="N214" s="63"/>
      <c r="O214" s="63"/>
      <c r="P214" s="63"/>
      <c r="Q214" s="63"/>
      <c r="R214" s="63"/>
    </row>
    <row r="215" spans="11:18">
      <c r="K215" s="63"/>
      <c r="L215" s="63"/>
      <c r="M215" s="63"/>
      <c r="N215" s="63"/>
      <c r="O215" s="63"/>
      <c r="P215" s="63"/>
      <c r="Q215" s="63"/>
      <c r="R215" s="63"/>
    </row>
    <row r="216" spans="11:18">
      <c r="K216" s="63"/>
      <c r="L216" s="63"/>
      <c r="M216" s="63"/>
      <c r="N216" s="63"/>
      <c r="O216" s="63"/>
      <c r="P216" s="63"/>
      <c r="Q216" s="63"/>
      <c r="R216" s="63"/>
    </row>
    <row r="217" spans="11:18">
      <c r="K217" s="63"/>
      <c r="L217" s="63"/>
      <c r="M217" s="63"/>
      <c r="N217" s="63"/>
      <c r="O217" s="63"/>
      <c r="P217" s="63"/>
      <c r="Q217" s="63"/>
      <c r="R217" s="63"/>
    </row>
    <row r="218" spans="11:18">
      <c r="K218" s="63"/>
      <c r="L218" s="63"/>
      <c r="M218" s="63"/>
      <c r="N218" s="63"/>
      <c r="O218" s="63"/>
      <c r="P218" s="63"/>
      <c r="Q218" s="63"/>
      <c r="R218" s="63"/>
    </row>
    <row r="219" spans="11:18">
      <c r="K219" s="63"/>
      <c r="L219" s="63"/>
      <c r="M219" s="63"/>
      <c r="N219" s="63"/>
      <c r="O219" s="63"/>
      <c r="P219" s="63"/>
      <c r="Q219" s="63"/>
      <c r="R219" s="63"/>
    </row>
    <row r="220" spans="11:18">
      <c r="K220" s="63"/>
      <c r="L220" s="63"/>
      <c r="M220" s="63"/>
      <c r="N220" s="63"/>
      <c r="O220" s="63"/>
      <c r="P220" s="63"/>
      <c r="Q220" s="63"/>
      <c r="R220" s="63"/>
    </row>
    <row r="221" spans="11:18">
      <c r="K221" s="63"/>
      <c r="L221" s="63"/>
      <c r="M221" s="63"/>
      <c r="N221" s="63"/>
      <c r="O221" s="63"/>
      <c r="P221" s="63"/>
      <c r="Q221" s="63"/>
      <c r="R221" s="63"/>
    </row>
    <row r="222" spans="11:18">
      <c r="K222" s="63"/>
      <c r="L222" s="63"/>
      <c r="M222" s="63"/>
      <c r="N222" s="63"/>
      <c r="O222" s="63"/>
      <c r="P222" s="63"/>
      <c r="Q222" s="63"/>
      <c r="R222" s="63"/>
    </row>
    <row r="223" spans="11:18">
      <c r="K223" s="63"/>
      <c r="L223" s="63"/>
      <c r="M223" s="63"/>
      <c r="N223" s="63"/>
      <c r="O223" s="63"/>
      <c r="P223" s="63"/>
      <c r="Q223" s="63"/>
      <c r="R223" s="63"/>
    </row>
    <row r="224" spans="11:18">
      <c r="K224" s="63"/>
      <c r="L224" s="63"/>
      <c r="M224" s="63"/>
      <c r="N224" s="63"/>
      <c r="O224" s="63"/>
      <c r="P224" s="63"/>
      <c r="Q224" s="63"/>
      <c r="R224" s="63"/>
    </row>
    <row r="225" spans="11:18">
      <c r="K225" s="63"/>
      <c r="L225" s="63"/>
      <c r="M225" s="63"/>
      <c r="N225" s="63"/>
      <c r="O225" s="63"/>
      <c r="P225" s="63"/>
      <c r="Q225" s="63"/>
      <c r="R225" s="63"/>
    </row>
    <row r="226" spans="11:18">
      <c r="K226" s="63"/>
      <c r="L226" s="63"/>
      <c r="M226" s="63"/>
      <c r="N226" s="63"/>
      <c r="O226" s="63"/>
      <c r="P226" s="63"/>
      <c r="Q226" s="63"/>
      <c r="R226" s="63"/>
    </row>
    <row r="227" spans="11:18">
      <c r="K227" s="63"/>
      <c r="L227" s="63"/>
      <c r="M227" s="63"/>
      <c r="N227" s="63"/>
      <c r="O227" s="63"/>
      <c r="P227" s="63"/>
      <c r="Q227" s="63"/>
      <c r="R227" s="63"/>
    </row>
    <row r="228" spans="11:18">
      <c r="K228" s="63"/>
      <c r="L228" s="63"/>
      <c r="M228" s="63"/>
      <c r="N228" s="63"/>
      <c r="O228" s="63"/>
      <c r="P228" s="63"/>
      <c r="Q228" s="63"/>
      <c r="R228" s="63"/>
    </row>
    <row r="229" spans="11:18">
      <c r="K229" s="63"/>
      <c r="L229" s="63"/>
      <c r="M229" s="63"/>
      <c r="N229" s="63"/>
      <c r="O229" s="63"/>
      <c r="P229" s="63"/>
      <c r="Q229" s="63"/>
      <c r="R229" s="63"/>
    </row>
    <row r="230" spans="11:18">
      <c r="K230" s="63"/>
      <c r="L230" s="63"/>
      <c r="M230" s="63"/>
      <c r="N230" s="63"/>
      <c r="O230" s="63"/>
      <c r="P230" s="63"/>
      <c r="Q230" s="63"/>
      <c r="R230" s="63"/>
    </row>
    <row r="231" spans="11:18">
      <c r="K231" s="63"/>
      <c r="L231" s="63"/>
      <c r="M231" s="63"/>
      <c r="N231" s="63"/>
      <c r="O231" s="63"/>
      <c r="P231" s="63"/>
      <c r="Q231" s="63"/>
      <c r="R231" s="63"/>
    </row>
    <row r="232" spans="11:18">
      <c r="K232" s="63"/>
      <c r="L232" s="63"/>
      <c r="M232" s="63"/>
      <c r="N232" s="63"/>
      <c r="O232" s="63"/>
      <c r="P232" s="63"/>
      <c r="Q232" s="63"/>
      <c r="R232" s="63"/>
    </row>
    <row r="233" spans="11:18">
      <c r="K233" s="63"/>
      <c r="L233" s="63"/>
      <c r="M233" s="63"/>
      <c r="N233" s="63"/>
      <c r="O233" s="63"/>
      <c r="P233" s="63"/>
      <c r="Q233" s="63"/>
      <c r="R233" s="63"/>
    </row>
    <row r="234" spans="11:18">
      <c r="K234" s="63"/>
      <c r="L234" s="63"/>
      <c r="M234" s="63"/>
      <c r="N234" s="63"/>
      <c r="O234" s="63"/>
      <c r="P234" s="63"/>
      <c r="Q234" s="63"/>
      <c r="R234" s="63"/>
    </row>
    <row r="235" spans="11:18">
      <c r="K235" s="63"/>
      <c r="L235" s="63"/>
      <c r="M235" s="63"/>
      <c r="N235" s="63"/>
      <c r="O235" s="63"/>
      <c r="P235" s="63"/>
      <c r="Q235" s="63"/>
      <c r="R235" s="63"/>
    </row>
    <row r="236" spans="11:18">
      <c r="K236" s="63"/>
      <c r="L236" s="63"/>
      <c r="M236" s="63"/>
      <c r="N236" s="63"/>
      <c r="O236" s="63"/>
      <c r="P236" s="63"/>
      <c r="Q236" s="63"/>
      <c r="R236" s="63"/>
    </row>
    <row r="237" spans="11:18">
      <c r="K237" s="63"/>
      <c r="L237" s="63"/>
      <c r="M237" s="63"/>
      <c r="N237" s="63"/>
      <c r="O237" s="63"/>
      <c r="P237" s="63"/>
      <c r="Q237" s="63"/>
      <c r="R237" s="63"/>
    </row>
    <row r="238" spans="11:18">
      <c r="K238" s="63"/>
      <c r="L238" s="63"/>
      <c r="M238" s="63"/>
      <c r="N238" s="63"/>
      <c r="O238" s="63"/>
      <c r="P238" s="63"/>
      <c r="Q238" s="63"/>
      <c r="R238" s="63"/>
    </row>
    <row r="239" spans="11:18">
      <c r="K239" s="63"/>
      <c r="L239" s="63"/>
      <c r="M239" s="63"/>
      <c r="N239" s="63"/>
      <c r="O239" s="63"/>
      <c r="P239" s="63"/>
      <c r="Q239" s="63"/>
      <c r="R239" s="63"/>
    </row>
    <row r="240" spans="11:18">
      <c r="K240" s="63"/>
      <c r="L240" s="63"/>
      <c r="M240" s="63"/>
      <c r="N240" s="63"/>
      <c r="O240" s="63"/>
      <c r="P240" s="63"/>
      <c r="Q240" s="63"/>
      <c r="R240" s="63"/>
    </row>
    <row r="241" spans="11:18">
      <c r="K241" s="63"/>
      <c r="L241" s="63"/>
      <c r="M241" s="63"/>
      <c r="N241" s="63"/>
      <c r="O241" s="63"/>
      <c r="P241" s="63"/>
      <c r="Q241" s="63"/>
      <c r="R241" s="63"/>
    </row>
    <row r="242" spans="11:18">
      <c r="K242" s="63"/>
      <c r="L242" s="63"/>
      <c r="M242" s="63"/>
      <c r="N242" s="63"/>
      <c r="O242" s="63"/>
      <c r="P242" s="63"/>
      <c r="Q242" s="63"/>
      <c r="R242" s="63"/>
    </row>
    <row r="243" spans="11:18">
      <c r="K243" s="63"/>
      <c r="L243" s="63"/>
      <c r="M243" s="63"/>
      <c r="N243" s="63"/>
      <c r="O243" s="63"/>
      <c r="P243" s="63"/>
      <c r="Q243" s="63"/>
      <c r="R243" s="63"/>
    </row>
    <row r="244" spans="11:18">
      <c r="K244" s="63"/>
      <c r="L244" s="63"/>
      <c r="M244" s="63"/>
      <c r="N244" s="63"/>
      <c r="O244" s="63"/>
      <c r="P244" s="63"/>
      <c r="Q244" s="63"/>
      <c r="R244" s="63"/>
    </row>
    <row r="245" spans="11:18">
      <c r="K245" s="63"/>
      <c r="L245" s="63"/>
      <c r="M245" s="63"/>
      <c r="N245" s="63"/>
      <c r="O245" s="63"/>
      <c r="P245" s="63"/>
      <c r="Q245" s="63"/>
      <c r="R245" s="63"/>
    </row>
    <row r="246" spans="11:18">
      <c r="K246" s="63"/>
      <c r="L246" s="63"/>
      <c r="M246" s="63"/>
      <c r="N246" s="63"/>
      <c r="O246" s="63"/>
      <c r="P246" s="63"/>
      <c r="Q246" s="63"/>
      <c r="R246" s="63"/>
    </row>
    <row r="247" spans="11:18">
      <c r="K247" s="63"/>
      <c r="L247" s="63"/>
      <c r="M247" s="63"/>
      <c r="N247" s="63"/>
      <c r="O247" s="63"/>
      <c r="P247" s="63"/>
      <c r="Q247" s="63"/>
      <c r="R247" s="63"/>
    </row>
    <row r="248" spans="11:18">
      <c r="K248" s="63"/>
      <c r="L248" s="63"/>
      <c r="M248" s="63"/>
      <c r="N248" s="63"/>
      <c r="O248" s="63"/>
      <c r="P248" s="63"/>
      <c r="Q248" s="63"/>
      <c r="R248" s="63"/>
    </row>
    <row r="249" spans="11:18">
      <c r="K249" s="63"/>
      <c r="L249" s="63"/>
      <c r="M249" s="63"/>
      <c r="N249" s="63"/>
      <c r="O249" s="63"/>
      <c r="P249" s="63"/>
      <c r="Q249" s="63"/>
      <c r="R249" s="63"/>
    </row>
    <row r="250" spans="11:18">
      <c r="K250" s="63"/>
      <c r="L250" s="63"/>
      <c r="M250" s="63"/>
      <c r="N250" s="63"/>
      <c r="O250" s="63"/>
      <c r="P250" s="63"/>
      <c r="Q250" s="63"/>
      <c r="R250" s="63"/>
    </row>
    <row r="251" spans="11:18">
      <c r="K251" s="63"/>
      <c r="L251" s="63"/>
      <c r="M251" s="63"/>
      <c r="N251" s="63"/>
      <c r="O251" s="63"/>
      <c r="P251" s="63"/>
      <c r="Q251" s="63"/>
      <c r="R251" s="63"/>
    </row>
    <row r="252" spans="11:18">
      <c r="K252" s="63"/>
      <c r="L252" s="63"/>
      <c r="M252" s="63"/>
      <c r="N252" s="63"/>
      <c r="O252" s="63"/>
      <c r="P252" s="63"/>
      <c r="Q252" s="63"/>
      <c r="R252" s="63"/>
    </row>
    <row r="253" spans="11:18">
      <c r="K253" s="63"/>
      <c r="L253" s="63"/>
      <c r="M253" s="63"/>
      <c r="N253" s="63"/>
      <c r="O253" s="63"/>
      <c r="P253" s="63"/>
      <c r="Q253" s="63"/>
      <c r="R253" s="63"/>
    </row>
    <row r="254" spans="11:18">
      <c r="K254" s="63"/>
      <c r="L254" s="63"/>
      <c r="M254" s="63"/>
      <c r="N254" s="63"/>
      <c r="O254" s="63"/>
      <c r="P254" s="63"/>
      <c r="Q254" s="63"/>
      <c r="R254" s="63"/>
    </row>
    <row r="255" spans="11:18">
      <c r="K255" s="63"/>
      <c r="L255" s="63"/>
      <c r="M255" s="63"/>
      <c r="N255" s="63"/>
      <c r="O255" s="63"/>
      <c r="P255" s="63"/>
      <c r="Q255" s="63"/>
      <c r="R255" s="63"/>
    </row>
    <row r="256" spans="11:18">
      <c r="K256" s="63"/>
      <c r="L256" s="63"/>
      <c r="M256" s="63"/>
      <c r="N256" s="63"/>
      <c r="O256" s="63"/>
      <c r="P256" s="63"/>
      <c r="Q256" s="63"/>
      <c r="R256" s="63"/>
    </row>
    <row r="257" spans="11:18">
      <c r="K257" s="63"/>
      <c r="L257" s="63"/>
      <c r="M257" s="63"/>
      <c r="N257" s="63"/>
      <c r="O257" s="63"/>
      <c r="P257" s="63"/>
      <c r="Q257" s="63"/>
      <c r="R257" s="63"/>
    </row>
    <row r="258" spans="11:18">
      <c r="K258" s="63"/>
      <c r="L258" s="63"/>
      <c r="M258" s="63"/>
      <c r="N258" s="63"/>
      <c r="O258" s="63"/>
      <c r="P258" s="63"/>
      <c r="Q258" s="63"/>
      <c r="R258" s="63"/>
    </row>
    <row r="259" spans="11:18">
      <c r="K259" s="63"/>
      <c r="L259" s="63"/>
      <c r="M259" s="63"/>
      <c r="N259" s="63"/>
      <c r="O259" s="63"/>
      <c r="P259" s="63"/>
      <c r="Q259" s="63"/>
      <c r="R259" s="63"/>
    </row>
    <row r="260" spans="11:18">
      <c r="K260" s="63"/>
      <c r="L260" s="63"/>
      <c r="M260" s="63"/>
      <c r="N260" s="63"/>
      <c r="O260" s="63"/>
      <c r="P260" s="63"/>
      <c r="Q260" s="63"/>
      <c r="R260" s="63"/>
    </row>
    <row r="261" spans="11:18">
      <c r="K261" s="63"/>
      <c r="L261" s="63"/>
      <c r="M261" s="63"/>
      <c r="N261" s="63"/>
      <c r="O261" s="63"/>
      <c r="P261" s="63"/>
      <c r="Q261" s="63"/>
      <c r="R261" s="63"/>
    </row>
    <row r="262" spans="11:18">
      <c r="K262" s="63"/>
      <c r="L262" s="63"/>
      <c r="M262" s="63"/>
      <c r="N262" s="63"/>
      <c r="O262" s="63"/>
      <c r="P262" s="63"/>
      <c r="Q262" s="63"/>
      <c r="R262" s="63"/>
    </row>
    <row r="263" spans="11:18">
      <c r="K263" s="63"/>
      <c r="L263" s="63"/>
      <c r="M263" s="63"/>
      <c r="N263" s="63"/>
      <c r="O263" s="63"/>
      <c r="P263" s="63"/>
      <c r="Q263" s="63"/>
      <c r="R263" s="63"/>
    </row>
    <row r="264" spans="11:18">
      <c r="K264" s="63"/>
      <c r="L264" s="63"/>
      <c r="M264" s="63"/>
      <c r="N264" s="63"/>
      <c r="O264" s="63"/>
      <c r="P264" s="63"/>
      <c r="Q264" s="63"/>
      <c r="R264" s="63"/>
    </row>
    <row r="265" spans="11:18">
      <c r="K265" s="63"/>
      <c r="L265" s="63"/>
      <c r="M265" s="63"/>
      <c r="N265" s="63"/>
      <c r="O265" s="63"/>
      <c r="P265" s="63"/>
      <c r="Q265" s="63"/>
      <c r="R265" s="63"/>
    </row>
    <row r="266" spans="11:18">
      <c r="K266" s="63"/>
      <c r="L266" s="63"/>
      <c r="M266" s="63"/>
      <c r="N266" s="63"/>
      <c r="O266" s="63"/>
      <c r="P266" s="63"/>
      <c r="Q266" s="63"/>
      <c r="R266" s="63"/>
    </row>
    <row r="267" spans="11:18">
      <c r="K267" s="63"/>
      <c r="L267" s="63"/>
      <c r="M267" s="63"/>
      <c r="N267" s="63"/>
      <c r="O267" s="63"/>
      <c r="P267" s="63"/>
      <c r="Q267" s="63"/>
      <c r="R267" s="63"/>
    </row>
    <row r="268" spans="11:18">
      <c r="K268" s="63"/>
      <c r="L268" s="63"/>
      <c r="M268" s="63"/>
      <c r="N268" s="63"/>
      <c r="O268" s="63"/>
      <c r="P268" s="63"/>
      <c r="Q268" s="63"/>
      <c r="R268" s="63"/>
    </row>
    <row r="269" spans="11:18">
      <c r="K269" s="63"/>
      <c r="L269" s="63"/>
      <c r="M269" s="63"/>
      <c r="N269" s="63"/>
      <c r="O269" s="63"/>
      <c r="P269" s="63"/>
      <c r="Q269" s="63"/>
      <c r="R269" s="63"/>
    </row>
    <row r="270" spans="11:18">
      <c r="K270" s="63"/>
      <c r="L270" s="63"/>
      <c r="M270" s="63"/>
      <c r="N270" s="63"/>
      <c r="O270" s="63"/>
      <c r="P270" s="63"/>
      <c r="Q270" s="63"/>
      <c r="R270" s="63"/>
    </row>
    <row r="271" spans="11:18">
      <c r="K271" s="63"/>
      <c r="L271" s="63"/>
      <c r="M271" s="63"/>
      <c r="N271" s="63"/>
      <c r="O271" s="63"/>
      <c r="P271" s="63"/>
      <c r="Q271" s="63"/>
      <c r="R271" s="63"/>
    </row>
    <row r="272" spans="11:18">
      <c r="K272" s="63"/>
      <c r="L272" s="63"/>
      <c r="M272" s="63"/>
      <c r="N272" s="63"/>
      <c r="O272" s="63"/>
      <c r="P272" s="63"/>
      <c r="Q272" s="63"/>
      <c r="R272" s="63"/>
    </row>
    <row r="273" spans="11:18">
      <c r="K273" s="63"/>
      <c r="L273" s="63"/>
      <c r="M273" s="63"/>
      <c r="N273" s="63"/>
      <c r="O273" s="63"/>
      <c r="P273" s="63"/>
      <c r="Q273" s="63"/>
      <c r="R273" s="63"/>
    </row>
    <row r="274" spans="11:18">
      <c r="K274" s="63"/>
      <c r="L274" s="63"/>
      <c r="M274" s="63"/>
      <c r="N274" s="63"/>
      <c r="O274" s="63"/>
      <c r="P274" s="63"/>
      <c r="Q274" s="63"/>
      <c r="R274" s="63"/>
    </row>
    <row r="275" spans="11:18">
      <c r="K275" s="63"/>
      <c r="L275" s="63"/>
      <c r="M275" s="63"/>
      <c r="N275" s="63"/>
      <c r="O275" s="63"/>
      <c r="P275" s="63"/>
      <c r="Q275" s="63"/>
      <c r="R275" s="63"/>
    </row>
    <row r="276" spans="11:18">
      <c r="K276" s="63"/>
      <c r="L276" s="63"/>
      <c r="M276" s="63"/>
      <c r="N276" s="63"/>
      <c r="O276" s="63"/>
      <c r="P276" s="63"/>
      <c r="Q276" s="63"/>
      <c r="R276" s="63"/>
    </row>
    <row r="277" spans="11:18">
      <c r="K277" s="63"/>
      <c r="L277" s="63"/>
      <c r="M277" s="63"/>
      <c r="N277" s="63"/>
      <c r="O277" s="63"/>
      <c r="P277" s="63"/>
      <c r="Q277" s="63"/>
      <c r="R277" s="63"/>
    </row>
    <row r="278" spans="11:18">
      <c r="K278" s="63"/>
      <c r="L278" s="63"/>
      <c r="M278" s="63"/>
      <c r="N278" s="63"/>
      <c r="O278" s="63"/>
      <c r="P278" s="63"/>
      <c r="Q278" s="63"/>
      <c r="R278" s="63"/>
    </row>
    <row r="279" spans="11:18">
      <c r="K279" s="63"/>
      <c r="L279" s="63"/>
      <c r="M279" s="63"/>
      <c r="N279" s="63"/>
      <c r="O279" s="63"/>
      <c r="P279" s="63"/>
      <c r="Q279" s="63"/>
      <c r="R279" s="63"/>
    </row>
    <row r="280" spans="11:18">
      <c r="K280" s="63"/>
      <c r="L280" s="63"/>
      <c r="M280" s="63"/>
      <c r="N280" s="63"/>
      <c r="O280" s="63"/>
      <c r="P280" s="63"/>
      <c r="Q280" s="63"/>
      <c r="R280" s="63"/>
    </row>
    <row r="281" spans="11:18">
      <c r="K281" s="63"/>
      <c r="L281" s="63"/>
      <c r="M281" s="63"/>
      <c r="N281" s="63"/>
      <c r="O281" s="63"/>
      <c r="P281" s="63"/>
      <c r="Q281" s="63"/>
      <c r="R281" s="63"/>
    </row>
    <row r="282" spans="11:18">
      <c r="K282" s="63"/>
      <c r="L282" s="63"/>
      <c r="M282" s="63"/>
      <c r="N282" s="63"/>
      <c r="O282" s="63"/>
      <c r="P282" s="63"/>
      <c r="Q282" s="63"/>
      <c r="R282" s="63"/>
    </row>
    <row r="283" spans="11:18">
      <c r="K283" s="63"/>
      <c r="L283" s="63"/>
      <c r="M283" s="63"/>
      <c r="N283" s="63"/>
      <c r="O283" s="63"/>
      <c r="P283" s="63"/>
      <c r="Q283" s="63"/>
      <c r="R283" s="63"/>
    </row>
    <row r="284" spans="11:18">
      <c r="K284" s="63"/>
      <c r="L284" s="63"/>
      <c r="M284" s="63"/>
      <c r="N284" s="63"/>
      <c r="O284" s="63"/>
      <c r="P284" s="63"/>
      <c r="Q284" s="63"/>
      <c r="R284" s="63"/>
    </row>
    <row r="285" spans="11:18">
      <c r="K285" s="63"/>
      <c r="L285" s="63"/>
      <c r="M285" s="63"/>
      <c r="N285" s="63"/>
      <c r="O285" s="63"/>
      <c r="P285" s="63"/>
      <c r="Q285" s="63"/>
      <c r="R285" s="63"/>
    </row>
    <row r="286" spans="11:18">
      <c r="K286" s="63"/>
      <c r="L286" s="63"/>
      <c r="M286" s="63"/>
      <c r="N286" s="63"/>
      <c r="O286" s="63"/>
      <c r="P286" s="63"/>
      <c r="Q286" s="63"/>
      <c r="R286" s="63"/>
    </row>
    <row r="287" spans="11:18">
      <c r="K287" s="63"/>
      <c r="L287" s="63"/>
      <c r="M287" s="63"/>
      <c r="N287" s="63"/>
      <c r="O287" s="63"/>
      <c r="P287" s="63"/>
      <c r="Q287" s="63"/>
      <c r="R287" s="63"/>
    </row>
    <row r="288" spans="11:18">
      <c r="K288" s="63"/>
      <c r="L288" s="63"/>
      <c r="M288" s="63"/>
      <c r="N288" s="63"/>
      <c r="O288" s="63"/>
      <c r="P288" s="63"/>
      <c r="Q288" s="63"/>
      <c r="R288" s="63"/>
    </row>
    <row r="289" spans="11:18">
      <c r="K289" s="63"/>
      <c r="L289" s="63"/>
      <c r="M289" s="63"/>
      <c r="N289" s="63"/>
      <c r="O289" s="63"/>
      <c r="P289" s="63"/>
      <c r="Q289" s="63"/>
      <c r="R289" s="63"/>
    </row>
    <row r="290" spans="11:18">
      <c r="K290" s="63"/>
      <c r="L290" s="63"/>
      <c r="M290" s="63"/>
      <c r="N290" s="63"/>
      <c r="O290" s="63"/>
      <c r="P290" s="63"/>
      <c r="Q290" s="63"/>
      <c r="R290" s="63"/>
    </row>
    <row r="291" spans="11:18">
      <c r="K291" s="63"/>
      <c r="L291" s="63"/>
      <c r="M291" s="63"/>
      <c r="N291" s="63"/>
      <c r="O291" s="63"/>
      <c r="P291" s="63"/>
      <c r="Q291" s="63"/>
      <c r="R291" s="63"/>
    </row>
    <row r="292" spans="11:18">
      <c r="K292" s="63"/>
      <c r="L292" s="63"/>
      <c r="M292" s="63"/>
      <c r="N292" s="63"/>
      <c r="O292" s="63"/>
      <c r="P292" s="63"/>
      <c r="Q292" s="63"/>
      <c r="R292" s="63"/>
    </row>
    <row r="293" spans="11:18">
      <c r="K293" s="63"/>
      <c r="L293" s="63"/>
      <c r="M293" s="63"/>
      <c r="N293" s="63"/>
      <c r="O293" s="63"/>
      <c r="P293" s="63"/>
      <c r="Q293" s="63"/>
      <c r="R293" s="63"/>
    </row>
    <row r="294" spans="11:18">
      <c r="K294" s="63"/>
      <c r="L294" s="63"/>
      <c r="M294" s="63"/>
      <c r="N294" s="63"/>
      <c r="O294" s="63"/>
      <c r="P294" s="63"/>
      <c r="Q294" s="63"/>
      <c r="R294" s="63"/>
    </row>
    <row r="295" spans="11:18">
      <c r="K295" s="63"/>
      <c r="L295" s="63"/>
      <c r="M295" s="63"/>
      <c r="N295" s="63"/>
      <c r="O295" s="63"/>
      <c r="P295" s="63"/>
      <c r="Q295" s="63"/>
      <c r="R295" s="63"/>
    </row>
    <row r="296" spans="11:18">
      <c r="K296" s="63"/>
      <c r="L296" s="63"/>
      <c r="M296" s="63"/>
      <c r="N296" s="63"/>
      <c r="O296" s="63"/>
      <c r="P296" s="63"/>
      <c r="Q296" s="63"/>
      <c r="R296" s="63"/>
    </row>
    <row r="297" spans="11:18">
      <c r="K297" s="63"/>
      <c r="L297" s="63"/>
      <c r="M297" s="63"/>
      <c r="N297" s="63"/>
      <c r="O297" s="63"/>
      <c r="P297" s="63"/>
      <c r="Q297" s="63"/>
      <c r="R297" s="63"/>
    </row>
    <row r="298" spans="11:18">
      <c r="K298" s="63"/>
      <c r="L298" s="63"/>
      <c r="M298" s="63"/>
      <c r="N298" s="63"/>
      <c r="O298" s="63"/>
      <c r="P298" s="63"/>
      <c r="Q298" s="63"/>
      <c r="R298" s="63"/>
    </row>
    <row r="299" spans="11:18">
      <c r="K299" s="63"/>
      <c r="L299" s="63"/>
      <c r="M299" s="63"/>
      <c r="N299" s="63"/>
      <c r="O299" s="63"/>
      <c r="P299" s="63"/>
      <c r="Q299" s="63"/>
      <c r="R299" s="63"/>
    </row>
    <row r="300" spans="11:18">
      <c r="K300" s="63"/>
      <c r="L300" s="63"/>
      <c r="M300" s="63"/>
      <c r="N300" s="63"/>
      <c r="O300" s="63"/>
      <c r="P300" s="63"/>
      <c r="Q300" s="63"/>
      <c r="R300" s="63"/>
    </row>
    <row r="301" spans="11:18">
      <c r="K301" s="63"/>
      <c r="L301" s="63"/>
      <c r="M301" s="63"/>
      <c r="N301" s="63"/>
      <c r="O301" s="63"/>
      <c r="P301" s="63"/>
      <c r="Q301" s="63"/>
      <c r="R301" s="63"/>
    </row>
    <row r="302" spans="11:18">
      <c r="K302" s="63"/>
      <c r="L302" s="63"/>
      <c r="M302" s="63"/>
      <c r="N302" s="63"/>
      <c r="O302" s="63"/>
      <c r="P302" s="63"/>
      <c r="Q302" s="63"/>
      <c r="R302" s="63"/>
    </row>
    <row r="303" spans="11:18">
      <c r="K303" s="63"/>
      <c r="L303" s="63"/>
      <c r="M303" s="63"/>
      <c r="N303" s="63"/>
      <c r="O303" s="63"/>
      <c r="P303" s="63"/>
      <c r="Q303" s="63"/>
      <c r="R303" s="63"/>
    </row>
    <row r="304" spans="11:18">
      <c r="K304" s="63"/>
      <c r="L304" s="63"/>
      <c r="M304" s="63"/>
      <c r="N304" s="63"/>
      <c r="O304" s="63"/>
      <c r="P304" s="63"/>
      <c r="Q304" s="63"/>
      <c r="R304" s="63"/>
    </row>
    <row r="305" spans="11:18">
      <c r="K305" s="63"/>
      <c r="L305" s="63"/>
      <c r="M305" s="63"/>
      <c r="N305" s="63"/>
      <c r="O305" s="63"/>
      <c r="P305" s="63"/>
      <c r="Q305" s="63"/>
      <c r="R305" s="63"/>
    </row>
    <row r="306" spans="11:18">
      <c r="K306" s="63"/>
      <c r="L306" s="63"/>
      <c r="M306" s="63"/>
      <c r="N306" s="63"/>
      <c r="O306" s="63"/>
      <c r="P306" s="63"/>
      <c r="Q306" s="63"/>
      <c r="R306" s="63"/>
    </row>
    <row r="307" spans="11:18">
      <c r="K307" s="63"/>
      <c r="L307" s="63"/>
      <c r="M307" s="63"/>
      <c r="N307" s="63"/>
      <c r="O307" s="63"/>
      <c r="P307" s="63"/>
      <c r="Q307" s="63"/>
      <c r="R307" s="63"/>
    </row>
    <row r="308" spans="11:18">
      <c r="K308" s="63"/>
      <c r="L308" s="63"/>
      <c r="M308" s="63"/>
      <c r="N308" s="63"/>
      <c r="O308" s="63"/>
      <c r="P308" s="63"/>
      <c r="Q308" s="63"/>
      <c r="R308" s="63"/>
    </row>
    <row r="309" spans="11:18">
      <c r="K309" s="63"/>
      <c r="L309" s="63"/>
      <c r="M309" s="63"/>
      <c r="N309" s="63"/>
      <c r="O309" s="63"/>
      <c r="P309" s="63"/>
      <c r="Q309" s="63"/>
      <c r="R309" s="63"/>
    </row>
    <row r="310" spans="11:18">
      <c r="K310" s="63"/>
      <c r="L310" s="63"/>
      <c r="M310" s="63"/>
      <c r="N310" s="63"/>
      <c r="O310" s="63"/>
      <c r="P310" s="63"/>
      <c r="Q310" s="63"/>
      <c r="R310" s="63"/>
    </row>
    <row r="311" spans="11:18">
      <c r="K311" s="63"/>
      <c r="L311" s="63"/>
      <c r="M311" s="63"/>
      <c r="N311" s="63"/>
      <c r="O311" s="63"/>
      <c r="P311" s="63"/>
      <c r="Q311" s="63"/>
      <c r="R311" s="63"/>
    </row>
    <row r="312" spans="11:18">
      <c r="K312" s="63"/>
      <c r="L312" s="63"/>
      <c r="M312" s="63"/>
      <c r="N312" s="63"/>
      <c r="O312" s="63"/>
      <c r="P312" s="63"/>
      <c r="Q312" s="63"/>
      <c r="R312" s="63"/>
    </row>
    <row r="313" spans="11:18">
      <c r="K313" s="63"/>
      <c r="L313" s="63"/>
      <c r="M313" s="63"/>
      <c r="N313" s="63"/>
      <c r="O313" s="63"/>
      <c r="P313" s="63"/>
      <c r="Q313" s="63"/>
      <c r="R313" s="63"/>
    </row>
    <row r="314" spans="11:18">
      <c r="K314" s="63"/>
      <c r="L314" s="63"/>
      <c r="M314" s="63"/>
      <c r="N314" s="63"/>
      <c r="O314" s="63"/>
      <c r="P314" s="63"/>
      <c r="Q314" s="63"/>
      <c r="R314" s="63"/>
    </row>
    <row r="315" spans="11:18">
      <c r="K315" s="63"/>
      <c r="L315" s="63"/>
      <c r="M315" s="63"/>
      <c r="N315" s="63"/>
      <c r="O315" s="63"/>
      <c r="P315" s="63"/>
      <c r="Q315" s="63"/>
      <c r="R315" s="63"/>
    </row>
    <row r="316" spans="11:18">
      <c r="K316" s="63"/>
      <c r="L316" s="63"/>
      <c r="M316" s="63"/>
      <c r="N316" s="63"/>
      <c r="O316" s="63"/>
      <c r="P316" s="63"/>
      <c r="Q316" s="63"/>
      <c r="R316" s="63"/>
    </row>
    <row r="317" spans="11:18">
      <c r="K317" s="63"/>
      <c r="L317" s="63"/>
      <c r="M317" s="63"/>
      <c r="N317" s="63"/>
      <c r="O317" s="63"/>
      <c r="P317" s="63"/>
      <c r="Q317" s="63"/>
      <c r="R317" s="63"/>
    </row>
    <row r="318" spans="11:18">
      <c r="K318" s="63"/>
      <c r="L318" s="63"/>
      <c r="M318" s="63"/>
      <c r="N318" s="63"/>
      <c r="O318" s="63"/>
      <c r="P318" s="63"/>
      <c r="Q318" s="63"/>
      <c r="R318" s="63"/>
    </row>
    <row r="319" spans="11:18">
      <c r="K319" s="63"/>
      <c r="L319" s="63"/>
      <c r="M319" s="63"/>
      <c r="N319" s="63"/>
      <c r="O319" s="63"/>
      <c r="P319" s="63"/>
      <c r="Q319" s="63"/>
      <c r="R319" s="63"/>
    </row>
    <row r="320" spans="11:18">
      <c r="K320" s="63"/>
      <c r="L320" s="63"/>
      <c r="M320" s="63"/>
      <c r="N320" s="63"/>
      <c r="O320" s="63"/>
      <c r="P320" s="63"/>
      <c r="Q320" s="63"/>
      <c r="R320" s="63"/>
    </row>
    <row r="321" spans="11:18">
      <c r="K321" s="63"/>
      <c r="L321" s="63"/>
      <c r="M321" s="63"/>
      <c r="N321" s="63"/>
      <c r="O321" s="63"/>
      <c r="P321" s="63"/>
      <c r="Q321" s="63"/>
      <c r="R321" s="63"/>
    </row>
    <row r="322" spans="11:18">
      <c r="K322" s="63"/>
      <c r="L322" s="63"/>
      <c r="M322" s="63"/>
      <c r="N322" s="63"/>
      <c r="O322" s="63"/>
      <c r="P322" s="63"/>
      <c r="Q322" s="63"/>
      <c r="R322" s="63"/>
    </row>
    <row r="323" spans="11:18">
      <c r="K323" s="63"/>
      <c r="L323" s="63"/>
      <c r="M323" s="63"/>
      <c r="N323" s="63"/>
      <c r="O323" s="63"/>
      <c r="P323" s="63"/>
      <c r="Q323" s="63"/>
      <c r="R323" s="63"/>
    </row>
    <row r="324" spans="11:18">
      <c r="K324" s="63"/>
      <c r="L324" s="63"/>
      <c r="M324" s="63"/>
      <c r="N324" s="63"/>
      <c r="O324" s="63"/>
      <c r="P324" s="63"/>
      <c r="Q324" s="63"/>
      <c r="R324" s="63"/>
    </row>
    <row r="325" spans="11:18">
      <c r="K325" s="63"/>
      <c r="L325" s="63"/>
      <c r="M325" s="63"/>
      <c r="N325" s="63"/>
      <c r="O325" s="63"/>
      <c r="P325" s="63"/>
      <c r="Q325" s="63"/>
      <c r="R325" s="63"/>
    </row>
    <row r="326" spans="11:18">
      <c r="K326" s="63"/>
      <c r="L326" s="63"/>
      <c r="M326" s="63"/>
      <c r="N326" s="63"/>
      <c r="O326" s="63"/>
      <c r="P326" s="63"/>
      <c r="Q326" s="63"/>
      <c r="R326" s="63"/>
    </row>
    <row r="327" spans="11:18">
      <c r="K327" s="63"/>
      <c r="L327" s="63"/>
      <c r="M327" s="63"/>
      <c r="N327" s="63"/>
      <c r="O327" s="63"/>
      <c r="P327" s="63"/>
      <c r="Q327" s="63"/>
      <c r="R327" s="63"/>
    </row>
    <row r="328" spans="11:18">
      <c r="K328" s="63"/>
      <c r="L328" s="63"/>
      <c r="M328" s="63"/>
      <c r="N328" s="63"/>
      <c r="O328" s="63"/>
      <c r="P328" s="63"/>
      <c r="Q328" s="63"/>
      <c r="R328" s="63"/>
    </row>
    <row r="329" spans="11:18">
      <c r="K329" s="63"/>
      <c r="L329" s="63"/>
      <c r="M329" s="63"/>
      <c r="N329" s="63"/>
      <c r="O329" s="63"/>
      <c r="P329" s="63"/>
      <c r="Q329" s="63"/>
      <c r="R329" s="63"/>
    </row>
    <row r="330" spans="11:18">
      <c r="K330" s="63"/>
      <c r="L330" s="63"/>
      <c r="M330" s="63"/>
      <c r="N330" s="63"/>
      <c r="O330" s="63"/>
      <c r="P330" s="63"/>
      <c r="Q330" s="63"/>
      <c r="R330" s="63"/>
    </row>
    <row r="331" spans="11:18">
      <c r="K331" s="63"/>
      <c r="L331" s="63"/>
      <c r="M331" s="63"/>
      <c r="N331" s="63"/>
      <c r="O331" s="63"/>
      <c r="P331" s="63"/>
      <c r="Q331" s="63"/>
      <c r="R331" s="63"/>
    </row>
    <row r="332" spans="11:18">
      <c r="K332" s="63"/>
      <c r="L332" s="63"/>
      <c r="M332" s="63"/>
      <c r="N332" s="63"/>
      <c r="O332" s="63"/>
      <c r="P332" s="63"/>
      <c r="Q332" s="63"/>
      <c r="R332" s="63"/>
    </row>
    <row r="333" spans="11:18">
      <c r="K333" s="63"/>
      <c r="L333" s="63"/>
      <c r="M333" s="63"/>
      <c r="N333" s="63"/>
      <c r="O333" s="63"/>
      <c r="P333" s="63"/>
      <c r="Q333" s="63"/>
      <c r="R333" s="63"/>
    </row>
    <row r="334" spans="11:18">
      <c r="K334" s="63"/>
      <c r="L334" s="63"/>
      <c r="M334" s="63"/>
      <c r="N334" s="63"/>
      <c r="O334" s="63"/>
      <c r="P334" s="63"/>
      <c r="Q334" s="63"/>
      <c r="R334" s="63"/>
    </row>
    <row r="335" spans="11:18">
      <c r="K335" s="63"/>
      <c r="L335" s="63"/>
      <c r="M335" s="63"/>
      <c r="N335" s="63"/>
      <c r="O335" s="63"/>
      <c r="P335" s="63"/>
      <c r="Q335" s="63"/>
      <c r="R335" s="63"/>
    </row>
    <row r="336" spans="11:18">
      <c r="K336" s="63"/>
      <c r="L336" s="63"/>
      <c r="M336" s="63"/>
      <c r="N336" s="63"/>
      <c r="O336" s="63"/>
      <c r="P336" s="63"/>
      <c r="Q336" s="63"/>
      <c r="R336" s="63"/>
    </row>
    <row r="337" spans="11:18">
      <c r="K337" s="63"/>
      <c r="L337" s="63"/>
      <c r="M337" s="63"/>
      <c r="N337" s="63"/>
      <c r="O337" s="63"/>
      <c r="P337" s="63"/>
      <c r="Q337" s="63"/>
      <c r="R337" s="63"/>
    </row>
    <row r="338" spans="11:18">
      <c r="K338" s="63"/>
      <c r="L338" s="63"/>
      <c r="M338" s="63"/>
      <c r="N338" s="63"/>
      <c r="O338" s="63"/>
      <c r="P338" s="63"/>
      <c r="Q338" s="63"/>
      <c r="R338" s="63"/>
    </row>
    <row r="339" spans="11:18">
      <c r="K339" s="63"/>
      <c r="L339" s="63"/>
      <c r="M339" s="63"/>
      <c r="N339" s="63"/>
      <c r="O339" s="63"/>
      <c r="P339" s="63"/>
      <c r="Q339" s="63"/>
      <c r="R339" s="63"/>
    </row>
    <row r="340" spans="11:18">
      <c r="K340" s="63"/>
      <c r="L340" s="63"/>
      <c r="M340" s="63"/>
      <c r="N340" s="63"/>
      <c r="O340" s="63"/>
      <c r="P340" s="63"/>
      <c r="Q340" s="63"/>
      <c r="R340" s="63"/>
    </row>
    <row r="341" spans="11:18">
      <c r="K341" s="63"/>
      <c r="L341" s="63"/>
      <c r="M341" s="63"/>
      <c r="N341" s="63"/>
      <c r="O341" s="63"/>
      <c r="P341" s="63"/>
      <c r="Q341" s="63"/>
      <c r="R341" s="63"/>
    </row>
    <row r="342" spans="11:18">
      <c r="K342" s="63"/>
      <c r="L342" s="63"/>
      <c r="M342" s="63"/>
      <c r="N342" s="63"/>
      <c r="O342" s="63"/>
      <c r="P342" s="63"/>
      <c r="Q342" s="63"/>
      <c r="R342" s="63"/>
    </row>
    <row r="343" spans="11:18">
      <c r="K343" s="63"/>
      <c r="L343" s="63"/>
      <c r="M343" s="63"/>
      <c r="N343" s="63"/>
      <c r="O343" s="63"/>
      <c r="P343" s="63"/>
      <c r="Q343" s="63"/>
      <c r="R343" s="63"/>
    </row>
    <row r="344" spans="11:18">
      <c r="K344" s="63"/>
      <c r="L344" s="63"/>
      <c r="M344" s="63"/>
      <c r="N344" s="63"/>
      <c r="O344" s="63"/>
      <c r="P344" s="63"/>
      <c r="Q344" s="63"/>
      <c r="R344" s="63"/>
    </row>
    <row r="345" spans="11:18">
      <c r="K345" s="63"/>
      <c r="L345" s="63"/>
      <c r="M345" s="63"/>
      <c r="N345" s="63"/>
      <c r="O345" s="63"/>
      <c r="P345" s="63"/>
      <c r="Q345" s="63"/>
      <c r="R345" s="63"/>
    </row>
    <row r="346" spans="11:18">
      <c r="K346" s="63"/>
      <c r="L346" s="63"/>
      <c r="M346" s="63"/>
      <c r="N346" s="63"/>
      <c r="O346" s="63"/>
      <c r="P346" s="63"/>
      <c r="Q346" s="63"/>
      <c r="R346" s="63"/>
    </row>
    <row r="347" spans="11:18">
      <c r="K347" s="63"/>
      <c r="L347" s="63"/>
      <c r="M347" s="63"/>
      <c r="N347" s="63"/>
      <c r="O347" s="63"/>
      <c r="P347" s="63"/>
      <c r="Q347" s="63"/>
      <c r="R347" s="63"/>
    </row>
    <row r="348" spans="11:18">
      <c r="K348" s="63"/>
      <c r="L348" s="63"/>
      <c r="M348" s="63"/>
      <c r="N348" s="63"/>
      <c r="O348" s="63"/>
      <c r="P348" s="63"/>
      <c r="Q348" s="63"/>
      <c r="R348" s="63"/>
    </row>
    <row r="349" spans="11:18">
      <c r="K349" s="63"/>
      <c r="L349" s="63"/>
      <c r="M349" s="63"/>
      <c r="N349" s="63"/>
      <c r="O349" s="63"/>
      <c r="P349" s="63"/>
      <c r="Q349" s="63"/>
      <c r="R349" s="63"/>
    </row>
    <row r="350" spans="11:18">
      <c r="K350" s="63"/>
      <c r="L350" s="63"/>
      <c r="M350" s="63"/>
      <c r="N350" s="63"/>
      <c r="O350" s="63"/>
      <c r="P350" s="63"/>
      <c r="Q350" s="63"/>
      <c r="R350" s="63"/>
    </row>
    <row r="351" spans="11:18">
      <c r="K351" s="63"/>
      <c r="L351" s="63"/>
      <c r="M351" s="63"/>
      <c r="N351" s="63"/>
      <c r="O351" s="63"/>
      <c r="P351" s="63"/>
      <c r="Q351" s="63"/>
      <c r="R351" s="63"/>
    </row>
    <row r="352" spans="11:18">
      <c r="K352" s="63"/>
      <c r="L352" s="63"/>
      <c r="M352" s="63"/>
      <c r="N352" s="63"/>
      <c r="O352" s="63"/>
      <c r="P352" s="63"/>
      <c r="Q352" s="63"/>
      <c r="R352" s="63"/>
    </row>
    <row r="353" spans="11:18">
      <c r="K353" s="63"/>
      <c r="L353" s="63"/>
      <c r="M353" s="63"/>
      <c r="N353" s="63"/>
      <c r="O353" s="63"/>
      <c r="P353" s="63"/>
      <c r="Q353" s="63"/>
      <c r="R353" s="63"/>
    </row>
    <row r="354" spans="11:18">
      <c r="K354" s="63"/>
      <c r="L354" s="63"/>
      <c r="M354" s="63"/>
      <c r="N354" s="63"/>
      <c r="O354" s="63"/>
      <c r="P354" s="63"/>
      <c r="Q354" s="63"/>
      <c r="R354" s="63"/>
    </row>
    <row r="355" spans="11:18">
      <c r="K355" s="63"/>
      <c r="L355" s="63"/>
      <c r="M355" s="63"/>
      <c r="N355" s="63"/>
      <c r="O355" s="63"/>
      <c r="P355" s="63"/>
      <c r="Q355" s="63"/>
      <c r="R355" s="63"/>
    </row>
    <row r="356" spans="11:18">
      <c r="K356" s="63"/>
      <c r="L356" s="63"/>
      <c r="M356" s="63"/>
      <c r="N356" s="63"/>
      <c r="O356" s="63"/>
      <c r="P356" s="63"/>
      <c r="Q356" s="63"/>
      <c r="R356" s="63"/>
    </row>
    <row r="357" spans="11:18">
      <c r="K357" s="63"/>
      <c r="L357" s="63"/>
      <c r="M357" s="63"/>
      <c r="N357" s="63"/>
      <c r="O357" s="63"/>
      <c r="P357" s="63"/>
      <c r="Q357" s="63"/>
      <c r="R357" s="63"/>
    </row>
    <row r="358" spans="11:18">
      <c r="K358" s="63"/>
      <c r="L358" s="63"/>
      <c r="M358" s="63"/>
      <c r="N358" s="63"/>
      <c r="O358" s="63"/>
      <c r="P358" s="63"/>
      <c r="Q358" s="63"/>
      <c r="R358" s="63"/>
    </row>
    <row r="359" spans="11:18">
      <c r="K359" s="63"/>
      <c r="L359" s="63"/>
      <c r="M359" s="63"/>
      <c r="N359" s="63"/>
      <c r="O359" s="63"/>
      <c r="P359" s="63"/>
      <c r="Q359" s="63"/>
      <c r="R359" s="63"/>
    </row>
    <row r="360" spans="11:18">
      <c r="K360" s="63"/>
      <c r="L360" s="63"/>
      <c r="M360" s="63"/>
      <c r="N360" s="63"/>
      <c r="O360" s="63"/>
      <c r="P360" s="63"/>
      <c r="Q360" s="63"/>
      <c r="R360" s="63"/>
    </row>
    <row r="361" spans="11:18">
      <c r="K361" s="63"/>
      <c r="L361" s="63"/>
      <c r="M361" s="63"/>
      <c r="N361" s="63"/>
      <c r="O361" s="63"/>
      <c r="P361" s="63"/>
      <c r="Q361" s="63"/>
      <c r="R361" s="63"/>
    </row>
    <row r="362" spans="11:18">
      <c r="K362" s="63"/>
      <c r="L362" s="63"/>
      <c r="M362" s="63"/>
      <c r="N362" s="63"/>
      <c r="O362" s="63"/>
      <c r="P362" s="63"/>
      <c r="Q362" s="63"/>
      <c r="R362" s="63"/>
    </row>
    <row r="363" spans="11:18">
      <c r="K363" s="63"/>
      <c r="L363" s="63"/>
      <c r="M363" s="63"/>
      <c r="N363" s="63"/>
      <c r="O363" s="63"/>
      <c r="P363" s="63"/>
      <c r="Q363" s="63"/>
      <c r="R363" s="63"/>
    </row>
    <row r="364" spans="11:18">
      <c r="K364" s="63"/>
      <c r="L364" s="63"/>
      <c r="M364" s="63"/>
      <c r="N364" s="63"/>
      <c r="O364" s="63"/>
      <c r="P364" s="63"/>
      <c r="Q364" s="63"/>
      <c r="R364" s="63"/>
    </row>
    <row r="365" spans="11:18">
      <c r="K365" s="63"/>
      <c r="L365" s="63"/>
      <c r="M365" s="63"/>
      <c r="N365" s="63"/>
      <c r="O365" s="63"/>
      <c r="P365" s="63"/>
      <c r="Q365" s="63"/>
      <c r="R365" s="63"/>
    </row>
    <row r="366" spans="11:18">
      <c r="K366" s="63"/>
      <c r="L366" s="63"/>
      <c r="M366" s="63"/>
      <c r="N366" s="63"/>
      <c r="O366" s="63"/>
      <c r="P366" s="63"/>
      <c r="Q366" s="63"/>
      <c r="R366" s="63"/>
    </row>
    <row r="367" spans="11:18">
      <c r="K367" s="63"/>
      <c r="L367" s="63"/>
      <c r="M367" s="63"/>
      <c r="N367" s="63"/>
      <c r="O367" s="63"/>
      <c r="P367" s="63"/>
      <c r="Q367" s="63"/>
      <c r="R367" s="63"/>
    </row>
    <row r="368" spans="11:18">
      <c r="K368" s="63"/>
      <c r="L368" s="63"/>
      <c r="M368" s="63"/>
      <c r="N368" s="63"/>
      <c r="O368" s="63"/>
      <c r="P368" s="63"/>
      <c r="Q368" s="63"/>
      <c r="R368" s="63"/>
    </row>
    <row r="369" spans="11:18">
      <c r="K369" s="63"/>
      <c r="L369" s="63"/>
      <c r="M369" s="63"/>
      <c r="N369" s="63"/>
      <c r="O369" s="63"/>
      <c r="P369" s="63"/>
      <c r="Q369" s="63"/>
      <c r="R369" s="63"/>
    </row>
    <row r="370" spans="11:18">
      <c r="K370" s="63"/>
      <c r="L370" s="63"/>
      <c r="M370" s="63"/>
      <c r="N370" s="63"/>
      <c r="O370" s="63"/>
      <c r="P370" s="63"/>
      <c r="Q370" s="63"/>
      <c r="R370" s="63"/>
    </row>
    <row r="371" spans="11:18">
      <c r="K371" s="63"/>
      <c r="L371" s="63"/>
      <c r="M371" s="63"/>
      <c r="N371" s="63"/>
      <c r="O371" s="63"/>
      <c r="P371" s="63"/>
      <c r="Q371" s="63"/>
      <c r="R371" s="63"/>
    </row>
    <row r="372" spans="11:18">
      <c r="K372" s="63"/>
      <c r="L372" s="63"/>
      <c r="M372" s="63"/>
      <c r="N372" s="63"/>
      <c r="O372" s="63"/>
      <c r="P372" s="63"/>
      <c r="Q372" s="63"/>
      <c r="R372" s="63"/>
    </row>
    <row r="373" spans="11:18">
      <c r="K373" s="63"/>
      <c r="L373" s="63"/>
      <c r="M373" s="63"/>
      <c r="N373" s="63"/>
      <c r="O373" s="63"/>
      <c r="P373" s="63"/>
      <c r="Q373" s="63"/>
      <c r="R373" s="63"/>
    </row>
    <row r="374" spans="11:18">
      <c r="K374" s="63"/>
      <c r="L374" s="63"/>
      <c r="M374" s="63"/>
      <c r="N374" s="63"/>
      <c r="O374" s="63"/>
      <c r="P374" s="63"/>
      <c r="Q374" s="63"/>
      <c r="R374" s="63"/>
    </row>
    <row r="375" spans="11:18">
      <c r="K375" s="63"/>
      <c r="L375" s="63"/>
      <c r="M375" s="63"/>
      <c r="N375" s="63"/>
      <c r="O375" s="63"/>
      <c r="P375" s="63"/>
      <c r="Q375" s="63"/>
      <c r="R375" s="63"/>
    </row>
    <row r="376" spans="11:18">
      <c r="K376" s="63"/>
      <c r="L376" s="63"/>
      <c r="M376" s="63"/>
      <c r="N376" s="63"/>
      <c r="O376" s="63"/>
      <c r="P376" s="63"/>
      <c r="Q376" s="63"/>
      <c r="R376" s="63"/>
    </row>
    <row r="377" spans="11:18">
      <c r="K377" s="63"/>
      <c r="L377" s="63"/>
      <c r="M377" s="63"/>
      <c r="N377" s="63"/>
      <c r="O377" s="63"/>
      <c r="P377" s="63"/>
      <c r="Q377" s="63"/>
      <c r="R377" s="63"/>
    </row>
    <row r="378" spans="11:18">
      <c r="K378" s="63"/>
      <c r="L378" s="63"/>
      <c r="M378" s="63"/>
      <c r="N378" s="63"/>
      <c r="O378" s="63"/>
      <c r="P378" s="63"/>
      <c r="Q378" s="63"/>
      <c r="R378" s="63"/>
    </row>
    <row r="379" spans="11:18">
      <c r="K379" s="63"/>
      <c r="L379" s="63"/>
      <c r="M379" s="63"/>
      <c r="N379" s="63"/>
      <c r="O379" s="63"/>
      <c r="P379" s="63"/>
      <c r="Q379" s="63"/>
      <c r="R379" s="63"/>
    </row>
    <row r="380" spans="11:18">
      <c r="K380" s="63"/>
      <c r="L380" s="63"/>
      <c r="M380" s="63"/>
      <c r="N380" s="63"/>
      <c r="O380" s="63"/>
      <c r="P380" s="63"/>
      <c r="Q380" s="63"/>
      <c r="R380" s="63"/>
    </row>
    <row r="381" spans="11:18">
      <c r="K381" s="63"/>
      <c r="L381" s="63"/>
      <c r="M381" s="63"/>
      <c r="N381" s="63"/>
      <c r="O381" s="63"/>
      <c r="P381" s="63"/>
      <c r="Q381" s="63"/>
      <c r="R381" s="63"/>
    </row>
    <row r="382" spans="11:18">
      <c r="K382" s="63"/>
      <c r="L382" s="63"/>
      <c r="M382" s="63"/>
      <c r="N382" s="63"/>
      <c r="O382" s="63"/>
      <c r="P382" s="63"/>
      <c r="Q382" s="63"/>
      <c r="R382" s="63"/>
    </row>
    <row r="383" spans="11:18">
      <c r="K383" s="63"/>
      <c r="L383" s="63"/>
      <c r="M383" s="63"/>
      <c r="N383" s="63"/>
      <c r="O383" s="63"/>
      <c r="P383" s="63"/>
      <c r="Q383" s="63"/>
      <c r="R383" s="63"/>
    </row>
    <row r="384" spans="11:18">
      <c r="K384" s="63"/>
      <c r="L384" s="63"/>
      <c r="M384" s="63"/>
      <c r="N384" s="63"/>
      <c r="O384" s="63"/>
      <c r="P384" s="63"/>
      <c r="Q384" s="63"/>
      <c r="R384" s="63"/>
    </row>
    <row r="385" spans="11:18">
      <c r="K385" s="63"/>
      <c r="L385" s="63"/>
      <c r="M385" s="63"/>
      <c r="N385" s="63"/>
      <c r="O385" s="63"/>
      <c r="P385" s="63"/>
      <c r="Q385" s="63"/>
      <c r="R385" s="63"/>
    </row>
    <row r="386" spans="11:18">
      <c r="K386" s="63"/>
      <c r="L386" s="63"/>
      <c r="M386" s="63"/>
      <c r="N386" s="63"/>
      <c r="O386" s="63"/>
      <c r="P386" s="63"/>
      <c r="Q386" s="63"/>
      <c r="R386" s="63"/>
    </row>
    <row r="387" spans="11:18">
      <c r="K387" s="63"/>
      <c r="L387" s="63"/>
      <c r="M387" s="63"/>
      <c r="N387" s="63"/>
      <c r="O387" s="63"/>
      <c r="P387" s="63"/>
      <c r="Q387" s="63"/>
      <c r="R387" s="63"/>
    </row>
    <row r="388" spans="11:18">
      <c r="K388" s="63"/>
      <c r="L388" s="63"/>
      <c r="M388" s="63"/>
      <c r="N388" s="63"/>
      <c r="O388" s="63"/>
      <c r="P388" s="63"/>
      <c r="Q388" s="63"/>
      <c r="R388" s="63"/>
    </row>
    <row r="389" spans="11:18">
      <c r="K389" s="63"/>
      <c r="L389" s="63"/>
      <c r="M389" s="63"/>
      <c r="N389" s="63"/>
      <c r="O389" s="63"/>
      <c r="P389" s="63"/>
      <c r="Q389" s="63"/>
      <c r="R389" s="63"/>
    </row>
    <row r="390" spans="11:18">
      <c r="K390" s="63"/>
      <c r="L390" s="63"/>
      <c r="M390" s="63"/>
      <c r="N390" s="63"/>
      <c r="O390" s="63"/>
      <c r="P390" s="63"/>
      <c r="Q390" s="63"/>
      <c r="R390" s="63"/>
    </row>
    <row r="391" spans="11:18">
      <c r="K391" s="63"/>
      <c r="L391" s="63"/>
      <c r="M391" s="63"/>
      <c r="N391" s="63"/>
      <c r="O391" s="63"/>
      <c r="P391" s="63"/>
      <c r="Q391" s="63"/>
      <c r="R391" s="63"/>
    </row>
    <row r="392" spans="11:18">
      <c r="K392" s="63"/>
      <c r="L392" s="63"/>
      <c r="M392" s="63"/>
      <c r="N392" s="63"/>
      <c r="O392" s="63"/>
      <c r="P392" s="63"/>
      <c r="Q392" s="63"/>
      <c r="R392" s="63"/>
    </row>
    <row r="393" spans="11:18">
      <c r="K393" s="63"/>
      <c r="L393" s="63"/>
      <c r="M393" s="63"/>
      <c r="N393" s="63"/>
      <c r="O393" s="63"/>
      <c r="P393" s="63"/>
      <c r="Q393" s="63"/>
      <c r="R393" s="63"/>
    </row>
    <row r="394" spans="11:18">
      <c r="K394" s="63"/>
      <c r="L394" s="63"/>
      <c r="M394" s="63"/>
      <c r="N394" s="63"/>
      <c r="O394" s="63"/>
      <c r="P394" s="63"/>
      <c r="Q394" s="63"/>
      <c r="R394" s="63"/>
    </row>
    <row r="395" spans="11:18">
      <c r="K395" s="63"/>
      <c r="L395" s="63"/>
      <c r="M395" s="63"/>
      <c r="N395" s="63"/>
      <c r="O395" s="63"/>
      <c r="P395" s="63"/>
      <c r="Q395" s="63"/>
      <c r="R395" s="63"/>
    </row>
    <row r="396" spans="11:18">
      <c r="K396" s="63"/>
      <c r="L396" s="63"/>
      <c r="M396" s="63"/>
      <c r="N396" s="63"/>
      <c r="O396" s="63"/>
      <c r="P396" s="63"/>
      <c r="Q396" s="63"/>
      <c r="R396" s="63"/>
    </row>
    <row r="397" spans="11:18">
      <c r="K397" s="63"/>
      <c r="L397" s="63"/>
      <c r="M397" s="63"/>
      <c r="N397" s="63"/>
      <c r="O397" s="63"/>
      <c r="P397" s="63"/>
      <c r="Q397" s="63"/>
      <c r="R397" s="63"/>
    </row>
    <row r="398" spans="11:18">
      <c r="K398" s="63"/>
      <c r="L398" s="63"/>
      <c r="M398" s="63"/>
      <c r="N398" s="63"/>
      <c r="O398" s="63"/>
      <c r="P398" s="63"/>
      <c r="Q398" s="63"/>
      <c r="R398" s="63"/>
    </row>
    <row r="399" spans="11:18">
      <c r="K399" s="63"/>
      <c r="L399" s="63"/>
      <c r="M399" s="63"/>
      <c r="N399" s="63"/>
      <c r="O399" s="63"/>
      <c r="P399" s="63"/>
      <c r="Q399" s="63"/>
      <c r="R399" s="63"/>
    </row>
    <row r="400" spans="11:18">
      <c r="K400" s="63"/>
      <c r="L400" s="63"/>
      <c r="M400" s="63"/>
      <c r="N400" s="63"/>
      <c r="O400" s="63"/>
      <c r="P400" s="63"/>
      <c r="Q400" s="63"/>
      <c r="R400" s="63"/>
    </row>
    <row r="401" spans="11:18">
      <c r="K401" s="63"/>
      <c r="L401" s="63"/>
      <c r="M401" s="63"/>
      <c r="N401" s="63"/>
      <c r="O401" s="63"/>
      <c r="P401" s="63"/>
      <c r="Q401" s="63"/>
      <c r="R401" s="63"/>
    </row>
    <row r="402" spans="11:18">
      <c r="K402" s="63"/>
      <c r="L402" s="63"/>
      <c r="M402" s="63"/>
      <c r="N402" s="63"/>
      <c r="O402" s="63"/>
      <c r="P402" s="63"/>
      <c r="Q402" s="63"/>
      <c r="R402" s="63"/>
    </row>
    <row r="403" spans="11:18">
      <c r="K403" s="63"/>
      <c r="L403" s="63"/>
      <c r="M403" s="63"/>
      <c r="N403" s="63"/>
      <c r="O403" s="63"/>
      <c r="P403" s="63"/>
      <c r="Q403" s="63"/>
      <c r="R403" s="63"/>
    </row>
    <row r="404" spans="11:18">
      <c r="K404" s="63"/>
      <c r="L404" s="63"/>
      <c r="M404" s="63"/>
      <c r="N404" s="63"/>
      <c r="O404" s="63"/>
      <c r="P404" s="63"/>
      <c r="Q404" s="63"/>
      <c r="R404" s="63"/>
    </row>
    <row r="405" spans="11:18">
      <c r="K405" s="63"/>
      <c r="L405" s="63"/>
      <c r="M405" s="63"/>
      <c r="N405" s="63"/>
      <c r="O405" s="63"/>
      <c r="P405" s="63"/>
      <c r="Q405" s="63"/>
      <c r="R405" s="63"/>
    </row>
    <row r="406" spans="11:18">
      <c r="K406" s="63"/>
      <c r="L406" s="63"/>
      <c r="M406" s="63"/>
      <c r="N406" s="63"/>
      <c r="O406" s="63"/>
      <c r="P406" s="63"/>
      <c r="Q406" s="63"/>
      <c r="R406" s="63"/>
    </row>
    <row r="407" spans="11:18">
      <c r="K407" s="63"/>
      <c r="L407" s="63"/>
      <c r="M407" s="63"/>
      <c r="N407" s="63"/>
      <c r="O407" s="63"/>
      <c r="P407" s="63"/>
      <c r="Q407" s="63"/>
      <c r="R407" s="63"/>
    </row>
    <row r="408" spans="11:18">
      <c r="K408" s="63"/>
      <c r="L408" s="63"/>
      <c r="M408" s="63"/>
      <c r="N408" s="63"/>
      <c r="O408" s="63"/>
      <c r="P408" s="63"/>
      <c r="Q408" s="63"/>
      <c r="R408" s="63"/>
    </row>
    <row r="409" spans="11:18">
      <c r="K409" s="63"/>
      <c r="L409" s="63"/>
      <c r="M409" s="63"/>
      <c r="N409" s="63"/>
      <c r="O409" s="63"/>
      <c r="P409" s="63"/>
      <c r="Q409" s="63"/>
      <c r="R409" s="63"/>
    </row>
    <row r="410" spans="11:18">
      <c r="K410" s="63"/>
      <c r="L410" s="63"/>
      <c r="M410" s="63"/>
      <c r="N410" s="63"/>
      <c r="O410" s="63"/>
      <c r="P410" s="63"/>
      <c r="Q410" s="63"/>
      <c r="R410" s="63"/>
    </row>
    <row r="411" spans="11:18">
      <c r="K411" s="63"/>
      <c r="L411" s="63"/>
      <c r="M411" s="63"/>
      <c r="N411" s="63"/>
      <c r="O411" s="63"/>
      <c r="P411" s="63"/>
      <c r="Q411" s="63"/>
      <c r="R411" s="63"/>
    </row>
    <row r="412" spans="11:18">
      <c r="K412" s="63"/>
      <c r="L412" s="63"/>
      <c r="M412" s="63"/>
      <c r="N412" s="63"/>
      <c r="O412" s="63"/>
      <c r="P412" s="63"/>
      <c r="Q412" s="63"/>
      <c r="R412" s="63"/>
    </row>
    <row r="413" spans="11:18">
      <c r="K413" s="63"/>
      <c r="L413" s="63"/>
      <c r="M413" s="63"/>
      <c r="N413" s="63"/>
      <c r="O413" s="63"/>
      <c r="P413" s="63"/>
      <c r="Q413" s="63"/>
      <c r="R413" s="63"/>
    </row>
    <row r="414" spans="11:18">
      <c r="K414" s="63"/>
      <c r="L414" s="63"/>
      <c r="M414" s="63"/>
      <c r="N414" s="63"/>
      <c r="O414" s="63"/>
      <c r="P414" s="63"/>
      <c r="Q414" s="63"/>
      <c r="R414" s="63"/>
    </row>
    <row r="415" spans="11:18">
      <c r="K415" s="63"/>
      <c r="L415" s="63"/>
      <c r="M415" s="63"/>
      <c r="N415" s="63"/>
      <c r="O415" s="63"/>
      <c r="P415" s="63"/>
      <c r="Q415" s="63"/>
      <c r="R415" s="63"/>
    </row>
    <row r="416" spans="11:18">
      <c r="K416" s="63"/>
      <c r="L416" s="63"/>
      <c r="M416" s="63"/>
      <c r="N416" s="63"/>
      <c r="O416" s="63"/>
      <c r="P416" s="63"/>
      <c r="Q416" s="63"/>
      <c r="R416" s="63"/>
    </row>
    <row r="417" spans="11:18">
      <c r="K417" s="63"/>
      <c r="L417" s="63"/>
      <c r="M417" s="63"/>
      <c r="N417" s="63"/>
      <c r="O417" s="63"/>
      <c r="P417" s="63"/>
      <c r="Q417" s="63"/>
      <c r="R417" s="63"/>
    </row>
    <row r="418" spans="11:18">
      <c r="K418" s="63"/>
      <c r="L418" s="63"/>
      <c r="M418" s="63"/>
      <c r="N418" s="63"/>
      <c r="O418" s="63"/>
      <c r="P418" s="63"/>
      <c r="Q418" s="63"/>
      <c r="R418" s="63"/>
    </row>
    <row r="419" spans="11:18">
      <c r="K419" s="63"/>
      <c r="L419" s="63"/>
      <c r="M419" s="63"/>
      <c r="N419" s="63"/>
      <c r="O419" s="63"/>
      <c r="P419" s="63"/>
      <c r="Q419" s="63"/>
      <c r="R419" s="63"/>
    </row>
    <row r="420" spans="11:18">
      <c r="K420" s="63"/>
      <c r="L420" s="63"/>
      <c r="M420" s="63"/>
      <c r="N420" s="63"/>
      <c r="O420" s="63"/>
      <c r="P420" s="63"/>
      <c r="Q420" s="63"/>
      <c r="R420" s="63"/>
    </row>
    <row r="421" spans="11:18">
      <c r="K421" s="63"/>
      <c r="L421" s="63"/>
      <c r="M421" s="63"/>
      <c r="N421" s="63"/>
      <c r="O421" s="63"/>
      <c r="P421" s="63"/>
      <c r="Q421" s="63"/>
      <c r="R421" s="63"/>
    </row>
    <row r="422" spans="11:18">
      <c r="K422" s="63"/>
      <c r="L422" s="63"/>
      <c r="M422" s="63"/>
      <c r="N422" s="63"/>
      <c r="O422" s="63"/>
      <c r="P422" s="63"/>
      <c r="Q422" s="63"/>
      <c r="R422" s="63"/>
    </row>
    <row r="423" spans="11:18">
      <c r="K423" s="63"/>
      <c r="L423" s="63"/>
      <c r="M423" s="63"/>
      <c r="N423" s="63"/>
      <c r="O423" s="63"/>
      <c r="P423" s="63"/>
      <c r="Q423" s="63"/>
      <c r="R423" s="63"/>
    </row>
    <row r="424" spans="11:18">
      <c r="K424" s="63"/>
      <c r="L424" s="63"/>
      <c r="M424" s="63"/>
      <c r="N424" s="63"/>
      <c r="O424" s="63"/>
      <c r="P424" s="63"/>
      <c r="Q424" s="63"/>
      <c r="R424" s="63"/>
    </row>
    <row r="425" spans="11:18">
      <c r="K425" s="63"/>
      <c r="L425" s="63"/>
      <c r="M425" s="63"/>
      <c r="N425" s="63"/>
      <c r="O425" s="63"/>
      <c r="P425" s="63"/>
      <c r="Q425" s="63"/>
      <c r="R425" s="63"/>
    </row>
    <row r="426" spans="11:18">
      <c r="K426" s="63"/>
      <c r="L426" s="63"/>
      <c r="M426" s="63"/>
      <c r="N426" s="63"/>
      <c r="O426" s="63"/>
      <c r="P426" s="63"/>
      <c r="Q426" s="63"/>
      <c r="R426" s="63"/>
    </row>
    <row r="427" spans="11:18">
      <c r="K427" s="63"/>
      <c r="L427" s="63"/>
      <c r="M427" s="63"/>
      <c r="N427" s="63"/>
      <c r="O427" s="63"/>
      <c r="P427" s="63"/>
      <c r="Q427" s="63"/>
      <c r="R427" s="63"/>
    </row>
    <row r="428" spans="11:18">
      <c r="K428" s="63"/>
      <c r="L428" s="63"/>
      <c r="M428" s="63"/>
      <c r="N428" s="63"/>
      <c r="O428" s="63"/>
      <c r="P428" s="63"/>
      <c r="Q428" s="63"/>
      <c r="R428" s="63"/>
    </row>
    <row r="429" spans="11:18">
      <c r="K429" s="63"/>
      <c r="L429" s="63"/>
      <c r="M429" s="63"/>
      <c r="N429" s="63"/>
      <c r="O429" s="63"/>
      <c r="P429" s="63"/>
      <c r="Q429" s="63"/>
      <c r="R429" s="63"/>
    </row>
    <row r="430" spans="11:18">
      <c r="K430" s="63"/>
      <c r="L430" s="63"/>
      <c r="M430" s="63"/>
      <c r="N430" s="63"/>
      <c r="O430" s="63"/>
      <c r="P430" s="63"/>
      <c r="Q430" s="63"/>
      <c r="R430" s="63"/>
    </row>
    <row r="431" spans="11:18">
      <c r="K431" s="63"/>
      <c r="L431" s="63"/>
      <c r="M431" s="63"/>
      <c r="N431" s="63"/>
      <c r="O431" s="63"/>
      <c r="P431" s="63"/>
      <c r="Q431" s="63"/>
      <c r="R431" s="63"/>
    </row>
    <row r="432" spans="11:18">
      <c r="K432" s="63"/>
      <c r="L432" s="63"/>
      <c r="M432" s="63"/>
      <c r="N432" s="63"/>
      <c r="O432" s="63"/>
      <c r="P432" s="63"/>
      <c r="Q432" s="63"/>
      <c r="R432" s="63"/>
    </row>
    <row r="433" spans="11:18">
      <c r="K433" s="63"/>
      <c r="L433" s="63"/>
      <c r="M433" s="63"/>
      <c r="N433" s="63"/>
      <c r="O433" s="63"/>
      <c r="P433" s="63"/>
      <c r="Q433" s="63"/>
      <c r="R433" s="63"/>
    </row>
    <row r="434" spans="11:18">
      <c r="K434" s="63"/>
      <c r="L434" s="63"/>
      <c r="M434" s="63"/>
      <c r="N434" s="63"/>
      <c r="O434" s="63"/>
      <c r="P434" s="63"/>
      <c r="Q434" s="63"/>
      <c r="R434" s="63"/>
    </row>
    <row r="435" spans="11:18">
      <c r="K435" s="63"/>
      <c r="L435" s="63"/>
      <c r="M435" s="63"/>
      <c r="N435" s="63"/>
      <c r="O435" s="63"/>
      <c r="P435" s="63"/>
      <c r="Q435" s="63"/>
      <c r="R435" s="63"/>
    </row>
    <row r="436" spans="11:18">
      <c r="K436" s="63"/>
      <c r="L436" s="63"/>
      <c r="M436" s="63"/>
      <c r="N436" s="63"/>
      <c r="O436" s="63"/>
      <c r="P436" s="63"/>
      <c r="Q436" s="63"/>
      <c r="R436" s="63"/>
    </row>
    <row r="437" spans="11:18">
      <c r="K437" s="63"/>
      <c r="L437" s="63"/>
      <c r="M437" s="63"/>
      <c r="N437" s="63"/>
      <c r="O437" s="63"/>
      <c r="P437" s="63"/>
      <c r="Q437" s="63"/>
      <c r="R437" s="63"/>
    </row>
    <row r="438" spans="11:18">
      <c r="K438" s="63"/>
      <c r="L438" s="63"/>
      <c r="M438" s="63"/>
      <c r="N438" s="63"/>
      <c r="O438" s="63"/>
      <c r="P438" s="63"/>
      <c r="Q438" s="63"/>
      <c r="R438" s="63"/>
    </row>
    <row r="439" spans="11:18">
      <c r="K439" s="63"/>
      <c r="L439" s="63"/>
      <c r="M439" s="63"/>
      <c r="N439" s="63"/>
      <c r="O439" s="63"/>
      <c r="P439" s="63"/>
      <c r="Q439" s="63"/>
      <c r="R439" s="63"/>
    </row>
    <row r="440" spans="11:18">
      <c r="K440" s="63"/>
      <c r="L440" s="63"/>
      <c r="M440" s="63"/>
      <c r="N440" s="63"/>
      <c r="O440" s="63"/>
      <c r="P440" s="63"/>
      <c r="Q440" s="63"/>
      <c r="R440" s="63"/>
    </row>
    <row r="441" spans="11:18">
      <c r="K441" s="63"/>
      <c r="L441" s="63"/>
      <c r="M441" s="63"/>
      <c r="N441" s="63"/>
      <c r="O441" s="63"/>
      <c r="P441" s="63"/>
      <c r="Q441" s="63"/>
      <c r="R441" s="63"/>
    </row>
    <row r="442" spans="11:18">
      <c r="K442" s="63"/>
      <c r="L442" s="63"/>
      <c r="M442" s="63"/>
      <c r="N442" s="63"/>
      <c r="O442" s="63"/>
      <c r="P442" s="63"/>
      <c r="Q442" s="63"/>
      <c r="R442" s="63"/>
    </row>
    <row r="443" spans="11:18">
      <c r="K443" s="63"/>
      <c r="L443" s="63"/>
      <c r="M443" s="63"/>
      <c r="N443" s="63"/>
      <c r="O443" s="63"/>
      <c r="P443" s="63"/>
      <c r="Q443" s="63"/>
      <c r="R443" s="63"/>
    </row>
    <row r="444" spans="11:18">
      <c r="K444" s="63"/>
      <c r="L444" s="63"/>
      <c r="M444" s="63"/>
      <c r="N444" s="63"/>
      <c r="O444" s="63"/>
      <c r="P444" s="63"/>
      <c r="Q444" s="63"/>
      <c r="R444" s="63"/>
    </row>
    <row r="445" spans="11:18">
      <c r="K445" s="63"/>
      <c r="L445" s="63"/>
      <c r="M445" s="63"/>
      <c r="N445" s="63"/>
      <c r="O445" s="63"/>
      <c r="P445" s="63"/>
      <c r="Q445" s="63"/>
      <c r="R445" s="63"/>
    </row>
    <row r="446" spans="11:18">
      <c r="K446" s="63"/>
      <c r="L446" s="63"/>
      <c r="M446" s="63"/>
      <c r="N446" s="63"/>
      <c r="O446" s="63"/>
      <c r="P446" s="63"/>
      <c r="Q446" s="63"/>
      <c r="R446" s="63"/>
    </row>
    <row r="447" spans="11:18">
      <c r="K447" s="63"/>
      <c r="L447" s="63"/>
      <c r="M447" s="63"/>
      <c r="N447" s="63"/>
      <c r="O447" s="63"/>
      <c r="P447" s="63"/>
      <c r="Q447" s="63"/>
      <c r="R447" s="63"/>
    </row>
    <row r="448" spans="11:18">
      <c r="K448" s="63"/>
      <c r="L448" s="63"/>
      <c r="M448" s="63"/>
      <c r="N448" s="63"/>
      <c r="O448" s="63"/>
      <c r="P448" s="63"/>
      <c r="Q448" s="63"/>
      <c r="R448" s="63"/>
    </row>
    <row r="449" spans="11:18">
      <c r="K449" s="63"/>
      <c r="L449" s="63"/>
      <c r="M449" s="63"/>
      <c r="N449" s="63"/>
      <c r="O449" s="63"/>
      <c r="P449" s="63"/>
      <c r="Q449" s="63"/>
      <c r="R449" s="63"/>
    </row>
    <row r="450" spans="11:18">
      <c r="K450" s="63"/>
      <c r="L450" s="63"/>
      <c r="M450" s="63"/>
      <c r="N450" s="63"/>
      <c r="O450" s="63"/>
      <c r="P450" s="63"/>
      <c r="Q450" s="63"/>
      <c r="R450" s="63"/>
    </row>
    <row r="451" spans="11:18">
      <c r="K451" s="63"/>
      <c r="L451" s="63"/>
      <c r="M451" s="63"/>
      <c r="N451" s="63"/>
      <c r="O451" s="63"/>
      <c r="P451" s="63"/>
      <c r="Q451" s="63"/>
      <c r="R451" s="63"/>
    </row>
    <row r="452" spans="11:18">
      <c r="K452" s="63"/>
      <c r="L452" s="63"/>
      <c r="M452" s="63"/>
      <c r="N452" s="63"/>
      <c r="O452" s="63"/>
      <c r="P452" s="63"/>
      <c r="Q452" s="63"/>
      <c r="R452" s="63"/>
    </row>
    <row r="453" spans="11:18">
      <c r="K453" s="63"/>
      <c r="L453" s="63"/>
      <c r="M453" s="63"/>
      <c r="N453" s="63"/>
      <c r="O453" s="63"/>
      <c r="P453" s="63"/>
      <c r="Q453" s="63"/>
      <c r="R453" s="63"/>
    </row>
    <row r="454" spans="11:18">
      <c r="K454" s="63"/>
      <c r="L454" s="63"/>
      <c r="M454" s="63"/>
      <c r="N454" s="63"/>
      <c r="O454" s="63"/>
      <c r="P454" s="63"/>
      <c r="Q454" s="63"/>
      <c r="R454" s="63"/>
    </row>
    <row r="455" spans="11:18">
      <c r="K455" s="63"/>
      <c r="L455" s="63"/>
      <c r="M455" s="63"/>
      <c r="N455" s="63"/>
      <c r="O455" s="63"/>
      <c r="P455" s="63"/>
      <c r="Q455" s="63"/>
      <c r="R455" s="63"/>
    </row>
    <row r="456" spans="11:18">
      <c r="K456" s="63"/>
      <c r="L456" s="63"/>
      <c r="M456" s="63"/>
      <c r="N456" s="63"/>
      <c r="O456" s="63"/>
      <c r="P456" s="63"/>
      <c r="Q456" s="63"/>
      <c r="R456" s="63"/>
    </row>
    <row r="457" spans="11:18">
      <c r="K457" s="63"/>
      <c r="L457" s="63"/>
      <c r="M457" s="63"/>
      <c r="N457" s="63"/>
      <c r="O457" s="63"/>
      <c r="P457" s="63"/>
      <c r="Q457" s="63"/>
      <c r="R457" s="63"/>
    </row>
    <row r="458" spans="11:18">
      <c r="K458" s="63"/>
      <c r="L458" s="63"/>
      <c r="M458" s="63"/>
      <c r="N458" s="63"/>
      <c r="O458" s="63"/>
      <c r="P458" s="63"/>
      <c r="Q458" s="63"/>
      <c r="R458" s="63"/>
    </row>
    <row r="459" spans="11:18">
      <c r="K459" s="63"/>
      <c r="L459" s="63"/>
      <c r="M459" s="63"/>
      <c r="N459" s="63"/>
      <c r="O459" s="63"/>
      <c r="P459" s="63"/>
      <c r="Q459" s="63"/>
      <c r="R459" s="63"/>
    </row>
    <row r="460" spans="11:18">
      <c r="K460" s="63"/>
      <c r="L460" s="63"/>
      <c r="M460" s="63"/>
      <c r="N460" s="63"/>
      <c r="O460" s="63"/>
      <c r="P460" s="63"/>
      <c r="Q460" s="63"/>
      <c r="R460" s="63"/>
    </row>
    <row r="461" spans="11:18">
      <c r="K461" s="63"/>
      <c r="L461" s="63"/>
      <c r="M461" s="63"/>
      <c r="N461" s="63"/>
      <c r="O461" s="63"/>
      <c r="P461" s="63"/>
      <c r="Q461" s="63"/>
      <c r="R461" s="63"/>
    </row>
    <row r="462" spans="11:18">
      <c r="K462" s="63"/>
      <c r="L462" s="63"/>
      <c r="M462" s="63"/>
      <c r="N462" s="63"/>
      <c r="O462" s="63"/>
      <c r="P462" s="63"/>
      <c r="Q462" s="63"/>
      <c r="R462" s="63"/>
    </row>
    <row r="463" spans="11:18">
      <c r="K463" s="63"/>
      <c r="L463" s="63"/>
      <c r="M463" s="63"/>
      <c r="N463" s="63"/>
      <c r="O463" s="63"/>
      <c r="P463" s="63"/>
      <c r="Q463" s="63"/>
      <c r="R463" s="63"/>
    </row>
    <row r="464" spans="11:18">
      <c r="K464" s="63"/>
      <c r="L464" s="63"/>
      <c r="M464" s="63"/>
      <c r="N464" s="63"/>
      <c r="O464" s="63"/>
      <c r="P464" s="63"/>
      <c r="Q464" s="63"/>
      <c r="R464" s="63"/>
    </row>
    <row r="465" spans="11:18">
      <c r="K465" s="63"/>
      <c r="L465" s="63"/>
      <c r="M465" s="63"/>
      <c r="N465" s="63"/>
      <c r="O465" s="63"/>
      <c r="P465" s="63"/>
      <c r="Q465" s="63"/>
      <c r="R465" s="63"/>
    </row>
    <row r="466" spans="11:18">
      <c r="K466" s="63"/>
      <c r="L466" s="63"/>
      <c r="M466" s="63"/>
      <c r="N466" s="63"/>
      <c r="O466" s="63"/>
      <c r="P466" s="63"/>
      <c r="Q466" s="63"/>
      <c r="R466" s="63"/>
    </row>
    <row r="467" spans="11:18">
      <c r="K467" s="63"/>
      <c r="L467" s="63"/>
      <c r="M467" s="63"/>
      <c r="N467" s="63"/>
      <c r="O467" s="63"/>
      <c r="P467" s="63"/>
      <c r="Q467" s="63"/>
      <c r="R467" s="63"/>
    </row>
    <row r="468" spans="11:18">
      <c r="K468" s="63"/>
      <c r="L468" s="63"/>
      <c r="M468" s="63"/>
      <c r="N468" s="63"/>
      <c r="O468" s="63"/>
      <c r="P468" s="63"/>
      <c r="Q468" s="63"/>
      <c r="R468" s="63"/>
    </row>
    <row r="469" spans="11:18">
      <c r="K469" s="63"/>
      <c r="L469" s="63"/>
      <c r="M469" s="63"/>
      <c r="N469" s="63"/>
      <c r="O469" s="63"/>
      <c r="P469" s="63"/>
      <c r="Q469" s="63"/>
      <c r="R469" s="63"/>
    </row>
    <row r="470" spans="11:18">
      <c r="K470" s="63"/>
      <c r="L470" s="63"/>
      <c r="M470" s="63"/>
      <c r="N470" s="63"/>
      <c r="O470" s="63"/>
      <c r="P470" s="63"/>
      <c r="Q470" s="63"/>
      <c r="R470" s="63"/>
    </row>
    <row r="471" spans="11:18">
      <c r="K471" s="63"/>
      <c r="L471" s="63"/>
      <c r="M471" s="63"/>
      <c r="N471" s="63"/>
      <c r="O471" s="63"/>
      <c r="P471" s="63"/>
      <c r="Q471" s="63"/>
      <c r="R471" s="63"/>
    </row>
    <row r="472" spans="11:18">
      <c r="K472" s="63"/>
      <c r="L472" s="63"/>
      <c r="M472" s="63"/>
      <c r="N472" s="63"/>
      <c r="O472" s="63"/>
      <c r="P472" s="63"/>
      <c r="Q472" s="63"/>
      <c r="R472" s="63"/>
    </row>
    <row r="473" spans="11:18">
      <c r="K473" s="63"/>
      <c r="L473" s="63"/>
      <c r="M473" s="63"/>
      <c r="N473" s="63"/>
      <c r="O473" s="63"/>
      <c r="P473" s="63"/>
      <c r="Q473" s="63"/>
      <c r="R473" s="63"/>
    </row>
    <row r="474" spans="11:18">
      <c r="K474" s="63"/>
      <c r="L474" s="63"/>
      <c r="M474" s="63"/>
      <c r="N474" s="63"/>
      <c r="O474" s="63"/>
      <c r="P474" s="63"/>
      <c r="Q474" s="63"/>
      <c r="R474" s="63"/>
    </row>
    <row r="475" spans="11:18">
      <c r="K475" s="63"/>
      <c r="L475" s="63"/>
      <c r="M475" s="63"/>
      <c r="N475" s="63"/>
      <c r="O475" s="63"/>
      <c r="P475" s="63"/>
      <c r="Q475" s="63"/>
      <c r="R475" s="63"/>
    </row>
    <row r="476" spans="11:18">
      <c r="K476" s="63"/>
      <c r="L476" s="63"/>
      <c r="M476" s="63"/>
      <c r="N476" s="63"/>
      <c r="O476" s="63"/>
      <c r="P476" s="63"/>
      <c r="Q476" s="63"/>
      <c r="R476" s="63"/>
    </row>
    <row r="477" spans="11:18">
      <c r="K477" s="63"/>
      <c r="L477" s="63"/>
      <c r="M477" s="63"/>
      <c r="N477" s="63"/>
      <c r="O477" s="63"/>
      <c r="P477" s="63"/>
      <c r="Q477" s="63"/>
      <c r="R477" s="63"/>
    </row>
    <row r="478" spans="11:18">
      <c r="K478" s="63"/>
      <c r="L478" s="63"/>
      <c r="M478" s="63"/>
      <c r="N478" s="63"/>
      <c r="O478" s="63"/>
      <c r="P478" s="63"/>
      <c r="Q478" s="63"/>
      <c r="R478" s="63"/>
    </row>
    <row r="479" spans="11:18">
      <c r="K479" s="63"/>
      <c r="L479" s="63"/>
      <c r="M479" s="63"/>
      <c r="N479" s="63"/>
      <c r="O479" s="63"/>
      <c r="P479" s="63"/>
      <c r="Q479" s="63"/>
      <c r="R479" s="63"/>
    </row>
    <row r="480" spans="11:18">
      <c r="K480" s="63"/>
      <c r="L480" s="63"/>
      <c r="M480" s="63"/>
      <c r="N480" s="63"/>
      <c r="O480" s="63"/>
      <c r="P480" s="63"/>
      <c r="Q480" s="63"/>
      <c r="R480" s="63"/>
    </row>
    <row r="481" spans="11:18">
      <c r="K481" s="63"/>
      <c r="L481" s="63"/>
      <c r="M481" s="63"/>
      <c r="N481" s="63"/>
      <c r="O481" s="63"/>
      <c r="P481" s="63"/>
      <c r="Q481" s="63"/>
      <c r="R481" s="63"/>
    </row>
    <row r="482" spans="11:18">
      <c r="K482" s="63"/>
      <c r="L482" s="63"/>
      <c r="M482" s="63"/>
      <c r="N482" s="63"/>
      <c r="O482" s="63"/>
      <c r="P482" s="63"/>
      <c r="Q482" s="63"/>
      <c r="R482" s="63"/>
    </row>
    <row r="483" spans="11:18">
      <c r="K483" s="63"/>
      <c r="L483" s="63"/>
      <c r="M483" s="63"/>
      <c r="N483" s="63"/>
      <c r="O483" s="63"/>
      <c r="P483" s="63"/>
      <c r="Q483" s="63"/>
      <c r="R483" s="63"/>
    </row>
    <row r="484" spans="11:18">
      <c r="K484" s="63"/>
      <c r="L484" s="63"/>
      <c r="M484" s="63"/>
      <c r="N484" s="63"/>
      <c r="O484" s="63"/>
      <c r="P484" s="63"/>
      <c r="Q484" s="63"/>
      <c r="R484" s="63"/>
    </row>
    <row r="485" spans="11:18">
      <c r="K485" s="63"/>
      <c r="L485" s="63"/>
      <c r="M485" s="63"/>
      <c r="N485" s="63"/>
      <c r="O485" s="63"/>
      <c r="P485" s="63"/>
      <c r="Q485" s="63"/>
      <c r="R485" s="63"/>
    </row>
    <row r="486" spans="11:18">
      <c r="K486" s="63"/>
      <c r="L486" s="63"/>
      <c r="M486" s="63"/>
      <c r="N486" s="63"/>
      <c r="O486" s="63"/>
      <c r="P486" s="63"/>
      <c r="Q486" s="63"/>
      <c r="R486" s="63"/>
    </row>
    <row r="487" spans="11:18">
      <c r="K487" s="63"/>
      <c r="L487" s="63"/>
      <c r="M487" s="63"/>
      <c r="N487" s="63"/>
      <c r="O487" s="63"/>
      <c r="P487" s="63"/>
      <c r="Q487" s="63"/>
      <c r="R487" s="63"/>
    </row>
    <row r="488" spans="11:18">
      <c r="K488" s="63"/>
      <c r="L488" s="63"/>
      <c r="M488" s="63"/>
      <c r="N488" s="63"/>
      <c r="O488" s="63"/>
      <c r="P488" s="63"/>
      <c r="Q488" s="63"/>
      <c r="R488" s="63"/>
    </row>
    <row r="489" spans="11:18">
      <c r="K489" s="63"/>
      <c r="L489" s="63"/>
      <c r="M489" s="63"/>
      <c r="N489" s="63"/>
      <c r="O489" s="63"/>
      <c r="P489" s="63"/>
      <c r="Q489" s="63"/>
      <c r="R489" s="63"/>
    </row>
    <row r="490" spans="11:18">
      <c r="K490" s="63"/>
      <c r="L490" s="63"/>
      <c r="M490" s="63"/>
      <c r="N490" s="63"/>
      <c r="O490" s="63"/>
      <c r="P490" s="63"/>
      <c r="Q490" s="63"/>
      <c r="R490" s="63"/>
    </row>
    <row r="491" spans="11:18">
      <c r="K491" s="63"/>
      <c r="L491" s="63"/>
      <c r="M491" s="63"/>
      <c r="N491" s="63"/>
      <c r="O491" s="63"/>
      <c r="P491" s="63"/>
      <c r="Q491" s="63"/>
      <c r="R491" s="63"/>
    </row>
    <row r="492" spans="11:18">
      <c r="K492" s="63"/>
      <c r="L492" s="63"/>
      <c r="M492" s="63"/>
      <c r="N492" s="63"/>
      <c r="O492" s="63"/>
      <c r="P492" s="63"/>
      <c r="Q492" s="63"/>
      <c r="R492" s="63"/>
    </row>
    <row r="493" spans="11:18">
      <c r="K493" s="63"/>
      <c r="L493" s="63"/>
      <c r="M493" s="63"/>
      <c r="N493" s="63"/>
      <c r="O493" s="63"/>
      <c r="P493" s="63"/>
      <c r="Q493" s="63"/>
      <c r="R493" s="63"/>
    </row>
    <row r="494" spans="11:18">
      <c r="K494" s="63"/>
      <c r="L494" s="63"/>
      <c r="M494" s="63"/>
      <c r="N494" s="63"/>
      <c r="O494" s="63"/>
      <c r="P494" s="63"/>
      <c r="Q494" s="63"/>
      <c r="R494" s="63"/>
    </row>
    <row r="495" spans="11:18">
      <c r="K495" s="63"/>
      <c r="L495" s="63"/>
      <c r="M495" s="63"/>
      <c r="N495" s="63"/>
      <c r="O495" s="63"/>
      <c r="P495" s="63"/>
      <c r="Q495" s="63"/>
      <c r="R495" s="63"/>
    </row>
    <row r="496" spans="11:18">
      <c r="K496" s="63"/>
      <c r="L496" s="63"/>
      <c r="M496" s="63"/>
      <c r="N496" s="63"/>
      <c r="O496" s="63"/>
      <c r="P496" s="63"/>
      <c r="Q496" s="63"/>
      <c r="R496" s="63"/>
    </row>
    <row r="497" spans="11:18">
      <c r="K497" s="63"/>
      <c r="L497" s="63"/>
      <c r="M497" s="63"/>
      <c r="N497" s="63"/>
      <c r="O497" s="63"/>
      <c r="P497" s="63"/>
      <c r="Q497" s="63"/>
      <c r="R497" s="63"/>
    </row>
    <row r="498" spans="11:18">
      <c r="K498" s="63"/>
      <c r="L498" s="63"/>
      <c r="M498" s="63"/>
      <c r="N498" s="63"/>
      <c r="O498" s="63"/>
      <c r="P498" s="63"/>
      <c r="Q498" s="63"/>
      <c r="R498" s="63"/>
    </row>
    <row r="499" spans="11:18">
      <c r="K499" s="63"/>
      <c r="L499" s="63"/>
      <c r="M499" s="63"/>
      <c r="N499" s="63"/>
      <c r="O499" s="63"/>
      <c r="P499" s="63"/>
      <c r="Q499" s="63"/>
      <c r="R499" s="63"/>
    </row>
    <row r="500" spans="11:18">
      <c r="K500" s="63"/>
      <c r="L500" s="63"/>
      <c r="M500" s="63"/>
      <c r="N500" s="63"/>
      <c r="O500" s="63"/>
      <c r="P500" s="63"/>
      <c r="Q500" s="63"/>
      <c r="R500" s="63"/>
    </row>
  </sheetData>
  <mergeCells count="1">
    <mergeCell ref="X3:Y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tabColor rgb="FF92D050"/>
  </sheetPr>
  <dimension ref="A1:AD43"/>
  <sheetViews>
    <sheetView workbookViewId="0">
      <selection activeCell="G13" sqref="G13"/>
    </sheetView>
  </sheetViews>
  <sheetFormatPr defaultRowHeight="19.5"/>
  <cols>
    <col min="1" max="1" width="13.28515625" style="248" customWidth="1"/>
    <col min="2" max="2" width="41.5703125" style="189" customWidth="1"/>
    <col min="3" max="3" width="8.5703125" style="189" customWidth="1"/>
    <col min="4" max="4" width="8.140625" style="189" customWidth="1"/>
    <col min="5" max="5" width="8.5703125" style="189" customWidth="1"/>
    <col min="6" max="6" width="9.7109375" style="189" customWidth="1"/>
    <col min="7" max="7" width="9.5703125" style="189" customWidth="1"/>
    <col min="8" max="8" width="8.28515625" style="189" customWidth="1"/>
    <col min="9" max="9" width="8.42578125" style="189" customWidth="1"/>
    <col min="10" max="10" width="8.140625" style="189" customWidth="1"/>
    <col min="11" max="11" width="8.28515625" style="189" customWidth="1"/>
    <col min="12" max="12" width="8.5703125" style="189" customWidth="1"/>
    <col min="13" max="14" width="9.28515625" style="189" customWidth="1"/>
    <col min="15" max="18" width="8.28515625" style="189" customWidth="1"/>
    <col min="19" max="19" width="14.5703125" style="189" customWidth="1"/>
    <col min="20" max="20" width="16.5703125" style="189" customWidth="1"/>
    <col min="21" max="21" width="17" style="189" bestFit="1" customWidth="1"/>
    <col min="22" max="16384" width="9.140625" style="189"/>
  </cols>
  <sheetData>
    <row r="1" spans="1:30" s="237" customFormat="1">
      <c r="A1" s="212" t="s">
        <v>46</v>
      </c>
      <c r="B1" s="193"/>
      <c r="C1" s="193"/>
      <c r="D1" s="193"/>
      <c r="E1" s="193"/>
      <c r="F1" s="193"/>
      <c r="K1" s="238"/>
      <c r="L1" s="238"/>
      <c r="V1" s="189"/>
      <c r="W1" s="189"/>
      <c r="X1" s="189"/>
      <c r="Y1" s="189"/>
      <c r="Z1" s="189"/>
      <c r="AA1" s="189"/>
      <c r="AB1" s="189"/>
      <c r="AC1" s="189"/>
      <c r="AD1" s="189"/>
    </row>
    <row r="2" spans="1:30" s="237" customFormat="1">
      <c r="A2" s="47"/>
      <c r="K2" s="238"/>
      <c r="L2" s="238"/>
      <c r="V2" s="189"/>
      <c r="W2" s="189"/>
      <c r="X2" s="374"/>
      <c r="Y2" s="374"/>
      <c r="Z2" s="164"/>
      <c r="AA2" s="189"/>
      <c r="AB2" s="189"/>
      <c r="AC2" s="189"/>
      <c r="AD2" s="189"/>
    </row>
    <row r="3" spans="1:30" s="237" customFormat="1">
      <c r="A3" s="239" t="s">
        <v>139</v>
      </c>
      <c r="K3" s="238"/>
      <c r="V3" s="189"/>
      <c r="W3" s="189"/>
      <c r="X3" s="189"/>
      <c r="Y3" s="189"/>
      <c r="Z3" s="189"/>
      <c r="AA3" s="189"/>
      <c r="AB3" s="189"/>
      <c r="AC3" s="189"/>
      <c r="AD3" s="189"/>
    </row>
    <row r="4" spans="1:30" s="237" customFormat="1">
      <c r="A4" s="193" t="s">
        <v>47</v>
      </c>
      <c r="B4" s="240"/>
      <c r="C4" s="167" t="s">
        <v>111</v>
      </c>
      <c r="D4" s="167" t="s">
        <v>112</v>
      </c>
      <c r="E4" s="167" t="s">
        <v>113</v>
      </c>
      <c r="F4" s="167" t="s">
        <v>114</v>
      </c>
      <c r="G4" s="241" t="s">
        <v>22</v>
      </c>
      <c r="H4" s="194" t="s">
        <v>23</v>
      </c>
      <c r="I4" s="194" t="s">
        <v>70</v>
      </c>
      <c r="J4" s="194" t="s">
        <v>72</v>
      </c>
      <c r="K4" s="195" t="s">
        <v>75</v>
      </c>
      <c r="L4" s="195" t="s">
        <v>80</v>
      </c>
      <c r="M4" s="195" t="s">
        <v>81</v>
      </c>
      <c r="N4" s="195" t="s">
        <v>82</v>
      </c>
      <c r="O4" s="195" t="s">
        <v>84</v>
      </c>
      <c r="P4" s="195" t="s">
        <v>106</v>
      </c>
      <c r="Q4" s="195" t="s">
        <v>109</v>
      </c>
      <c r="R4" s="195" t="s">
        <v>110</v>
      </c>
      <c r="S4" s="177" t="s">
        <v>118</v>
      </c>
      <c r="T4" s="178" t="s">
        <v>119</v>
      </c>
      <c r="U4" s="178" t="s">
        <v>120</v>
      </c>
      <c r="V4" s="189"/>
      <c r="W4" s="222"/>
      <c r="X4" s="222"/>
      <c r="Y4" s="222"/>
      <c r="Z4" s="222"/>
      <c r="AA4" s="196"/>
      <c r="AB4" s="196"/>
      <c r="AC4" s="196"/>
      <c r="AD4" s="196"/>
    </row>
    <row r="5" spans="1:30" s="237" customFormat="1">
      <c r="A5" s="212" t="s">
        <v>85</v>
      </c>
      <c r="B5" s="193" t="s">
        <v>50</v>
      </c>
      <c r="C5" s="242">
        <v>640.510160768437</v>
      </c>
      <c r="D5" s="242">
        <v>586.07593154329754</v>
      </c>
      <c r="E5" s="242">
        <v>648.07861009481655</v>
      </c>
      <c r="F5" s="242">
        <v>604.99838767745723</v>
      </c>
      <c r="G5" s="242">
        <v>583.10464901659964</v>
      </c>
      <c r="H5" s="242">
        <v>611.18108112093125</v>
      </c>
      <c r="I5" s="242">
        <v>683.88281304559507</v>
      </c>
      <c r="J5" s="242">
        <v>695.98852868372592</v>
      </c>
      <c r="K5" s="243">
        <v>666.43067997493654</v>
      </c>
      <c r="L5" s="243">
        <v>660.60264566439173</v>
      </c>
      <c r="M5" s="243">
        <v>644.45928585644833</v>
      </c>
      <c r="N5" s="243">
        <v>633.54656258470777</v>
      </c>
      <c r="O5" s="243">
        <v>635.79190428001323</v>
      </c>
      <c r="P5" s="243">
        <v>660.30140920031897</v>
      </c>
      <c r="Q5" s="243">
        <v>855.74820825090831</v>
      </c>
      <c r="R5" s="243">
        <v>724.15435946040088</v>
      </c>
      <c r="S5" s="179">
        <f>R5/R$5*100</f>
        <v>100</v>
      </c>
      <c r="T5" s="180">
        <f>R5/Q5-1</f>
        <v>-0.15377636496543345</v>
      </c>
      <c r="U5" s="180">
        <f>R5/N5-1</f>
        <v>0.14301679186141669</v>
      </c>
      <c r="V5" s="189"/>
      <c r="W5" s="189"/>
      <c r="X5" s="189"/>
      <c r="Y5" s="189"/>
      <c r="Z5" s="189"/>
      <c r="AA5" s="189"/>
      <c r="AB5" s="189"/>
      <c r="AC5" s="189"/>
      <c r="AD5" s="189"/>
    </row>
    <row r="6" spans="1:30" s="237" customFormat="1">
      <c r="A6" s="220"/>
      <c r="B6" s="220"/>
      <c r="C6" s="220"/>
      <c r="D6" s="220"/>
      <c r="E6" s="220"/>
      <c r="F6" s="220"/>
      <c r="G6" s="222"/>
      <c r="H6" s="222"/>
      <c r="I6" s="222"/>
      <c r="J6" s="222"/>
      <c r="K6" s="244"/>
      <c r="L6" s="244"/>
      <c r="M6" s="244"/>
      <c r="N6" s="244"/>
      <c r="O6" s="244"/>
      <c r="P6" s="244"/>
      <c r="Q6" s="244"/>
      <c r="R6" s="244"/>
      <c r="S6" s="181"/>
      <c r="T6" s="245"/>
      <c r="U6" s="182"/>
      <c r="V6" s="189"/>
      <c r="W6" s="189"/>
      <c r="X6" s="189"/>
      <c r="Y6" s="189"/>
      <c r="Z6" s="189"/>
      <c r="AA6" s="189"/>
      <c r="AB6" s="189"/>
      <c r="AC6" s="189"/>
      <c r="AD6" s="189"/>
    </row>
    <row r="7" spans="1:30" s="237" customFormat="1">
      <c r="A7" s="225" t="s">
        <v>86</v>
      </c>
      <c r="B7" s="226" t="s">
        <v>104</v>
      </c>
      <c r="C7" s="87">
        <v>63.822833763714804</v>
      </c>
      <c r="D7" s="87">
        <v>73.538536382302638</v>
      </c>
      <c r="E7" s="87">
        <v>84.986836204073526</v>
      </c>
      <c r="F7" s="87">
        <v>79.359529057003684</v>
      </c>
      <c r="G7" s="110">
        <v>70.436074660279573</v>
      </c>
      <c r="H7" s="110">
        <v>90.43607326176722</v>
      </c>
      <c r="I7" s="110">
        <v>68.044743047433798</v>
      </c>
      <c r="J7" s="110">
        <v>77.335850481882048</v>
      </c>
      <c r="K7" s="110">
        <v>83.66916915341244</v>
      </c>
      <c r="L7" s="110">
        <v>80.987864935830146</v>
      </c>
      <c r="M7" s="110">
        <v>88.057035670269144</v>
      </c>
      <c r="N7" s="110">
        <v>95.165057690374681</v>
      </c>
      <c r="O7" s="110">
        <v>108.65495377496158</v>
      </c>
      <c r="P7" s="110">
        <v>105.50800237431895</v>
      </c>
      <c r="Q7" s="110">
        <v>126.05487656018555</v>
      </c>
      <c r="R7" s="110">
        <v>121.04988634364393</v>
      </c>
      <c r="S7" s="181">
        <f t="shared" ref="S7:S16" si="0">R7/R$5*100</f>
        <v>16.716033641479903</v>
      </c>
      <c r="T7" s="183">
        <f t="shared" ref="T7:T15" si="1">R7/Q7-1</f>
        <v>-3.9704851990806977E-2</v>
      </c>
      <c r="U7" s="183">
        <f t="shared" ref="U7:U16" si="2">R7/N7-1</f>
        <v>0.27199929555538249</v>
      </c>
      <c r="V7" s="189"/>
      <c r="W7" s="189"/>
      <c r="X7" s="189"/>
      <c r="Y7" s="189"/>
      <c r="Z7" s="189"/>
      <c r="AA7" s="189"/>
      <c r="AB7" s="189"/>
      <c r="AC7" s="189"/>
      <c r="AD7" s="189"/>
    </row>
    <row r="8" spans="1:30" s="237" customFormat="1">
      <c r="A8" s="225" t="s">
        <v>87</v>
      </c>
      <c r="B8" s="226" t="s">
        <v>105</v>
      </c>
      <c r="C8" s="87">
        <v>5.8891288524063414</v>
      </c>
      <c r="D8" s="87">
        <v>6.9141360119344464</v>
      </c>
      <c r="E8" s="87">
        <v>5.7697788291956229</v>
      </c>
      <c r="F8" s="87">
        <v>6.5207848370761834</v>
      </c>
      <c r="G8" s="110">
        <v>4.5255520509543139</v>
      </c>
      <c r="H8" s="110">
        <v>6.5746652505610976</v>
      </c>
      <c r="I8" s="110">
        <v>6.3092936727863602</v>
      </c>
      <c r="J8" s="110">
        <v>7.0957978309707928</v>
      </c>
      <c r="K8" s="110">
        <v>4.9888592458909571</v>
      </c>
      <c r="L8" s="110">
        <v>6.9536009241189856</v>
      </c>
      <c r="M8" s="110">
        <v>5.73511571961307</v>
      </c>
      <c r="N8" s="110">
        <v>8.0069391399765699</v>
      </c>
      <c r="O8" s="110">
        <v>8.0076475657737589</v>
      </c>
      <c r="P8" s="110">
        <v>6.3592701679946417</v>
      </c>
      <c r="Q8" s="110">
        <v>8.778746266663342</v>
      </c>
      <c r="R8" s="110">
        <v>9.0524312302585788</v>
      </c>
      <c r="S8" s="181">
        <f t="shared" si="0"/>
        <v>1.2500692859190878</v>
      </c>
      <c r="T8" s="183">
        <f t="shared" si="1"/>
        <v>3.1175859887252466E-2</v>
      </c>
      <c r="U8" s="183">
        <f t="shared" si="2"/>
        <v>0.1305732530252588</v>
      </c>
      <c r="V8" s="189"/>
      <c r="W8" s="189"/>
      <c r="X8" s="189"/>
      <c r="Y8" s="189"/>
      <c r="Z8" s="189"/>
      <c r="AA8" s="189"/>
      <c r="AB8" s="189"/>
      <c r="AC8" s="189"/>
      <c r="AD8" s="189"/>
    </row>
    <row r="9" spans="1:30" s="237" customFormat="1">
      <c r="A9" s="225" t="s">
        <v>88</v>
      </c>
      <c r="B9" s="226" t="s">
        <v>96</v>
      </c>
      <c r="C9" s="87">
        <v>16.029604765465621</v>
      </c>
      <c r="D9" s="87">
        <v>20.803376259966193</v>
      </c>
      <c r="E9" s="87">
        <v>16.639041774758468</v>
      </c>
      <c r="F9" s="87">
        <v>15.975067183681055</v>
      </c>
      <c r="G9" s="110">
        <v>15.031128188929117</v>
      </c>
      <c r="H9" s="110">
        <v>18.189173981324146</v>
      </c>
      <c r="I9" s="110">
        <v>18.88979636189196</v>
      </c>
      <c r="J9" s="110">
        <v>20.519082775754331</v>
      </c>
      <c r="K9" s="110">
        <v>18.582985503891667</v>
      </c>
      <c r="L9" s="110">
        <v>21.213018423624121</v>
      </c>
      <c r="M9" s="110">
        <v>13.551322125394286</v>
      </c>
      <c r="N9" s="110">
        <v>17.539680073777948</v>
      </c>
      <c r="O9" s="110">
        <v>15.00852024263108</v>
      </c>
      <c r="P9" s="110">
        <v>16.028247600395009</v>
      </c>
      <c r="Q9" s="110">
        <v>18.572529782347917</v>
      </c>
      <c r="R9" s="110">
        <v>16.59780669445173</v>
      </c>
      <c r="S9" s="181">
        <f t="shared" si="0"/>
        <v>2.2920260684226883</v>
      </c>
      <c r="T9" s="183">
        <f t="shared" si="1"/>
        <v>-0.10632493855376901</v>
      </c>
      <c r="U9" s="183">
        <f t="shared" si="2"/>
        <v>-5.369957578270379E-2</v>
      </c>
      <c r="V9" s="189"/>
      <c r="W9" s="189"/>
      <c r="X9" s="189"/>
      <c r="Y9" s="189"/>
      <c r="Z9" s="189"/>
      <c r="AA9" s="189"/>
      <c r="AB9" s="189"/>
      <c r="AC9" s="189"/>
      <c r="AD9" s="189"/>
    </row>
    <row r="10" spans="1:30" s="237" customFormat="1">
      <c r="A10" s="225" t="s">
        <v>89</v>
      </c>
      <c r="B10" s="226" t="s">
        <v>97</v>
      </c>
      <c r="C10" s="87">
        <v>99.316565437040325</v>
      </c>
      <c r="D10" s="87">
        <v>106.09252682373362</v>
      </c>
      <c r="E10" s="87">
        <v>159.29862075038577</v>
      </c>
      <c r="F10" s="87">
        <v>107.79745149086172</v>
      </c>
      <c r="G10" s="110">
        <v>99.907041561453212</v>
      </c>
      <c r="H10" s="110">
        <v>100.42075605506633</v>
      </c>
      <c r="I10" s="110">
        <v>126.32273051913103</v>
      </c>
      <c r="J10" s="110">
        <v>144.95855480860322</v>
      </c>
      <c r="K10" s="110">
        <v>112.50685159062068</v>
      </c>
      <c r="L10" s="110">
        <v>100.16297964670781</v>
      </c>
      <c r="M10" s="110">
        <v>120.31225734613218</v>
      </c>
      <c r="N10" s="110">
        <v>125.95049613481174</v>
      </c>
      <c r="O10" s="110">
        <v>108.0221479019787</v>
      </c>
      <c r="P10" s="110">
        <v>101.53776350141239</v>
      </c>
      <c r="Q10" s="110">
        <v>108.74351083243923</v>
      </c>
      <c r="R10" s="110">
        <v>106.35857673694403</v>
      </c>
      <c r="S10" s="181">
        <f t="shared" si="0"/>
        <v>14.687279769495065</v>
      </c>
      <c r="T10" s="183">
        <f t="shared" si="1"/>
        <v>-2.1931737142183105E-2</v>
      </c>
      <c r="U10" s="183">
        <f t="shared" si="2"/>
        <v>-0.15555253849018114</v>
      </c>
      <c r="V10" s="189"/>
      <c r="W10" s="189"/>
      <c r="X10" s="189"/>
      <c r="Y10" s="189"/>
      <c r="Z10" s="189"/>
      <c r="AA10" s="189"/>
      <c r="AB10" s="189"/>
      <c r="AC10" s="189"/>
      <c r="AD10" s="189"/>
    </row>
    <row r="11" spans="1:30" s="237" customFormat="1">
      <c r="A11" s="225" t="s">
        <v>90</v>
      </c>
      <c r="B11" s="226" t="s">
        <v>98</v>
      </c>
      <c r="C11" s="87">
        <v>20.670448887771229</v>
      </c>
      <c r="D11" s="87">
        <v>22.948408144088162</v>
      </c>
      <c r="E11" s="87">
        <v>25.08301047752143</v>
      </c>
      <c r="F11" s="87">
        <v>26.504765165660569</v>
      </c>
      <c r="G11" s="110">
        <v>21.22212400340516</v>
      </c>
      <c r="H11" s="110">
        <v>23.253822112095317</v>
      </c>
      <c r="I11" s="110">
        <v>21.515389202758904</v>
      </c>
      <c r="J11" s="110">
        <v>23.281662688818098</v>
      </c>
      <c r="K11" s="110">
        <v>23.586639318981149</v>
      </c>
      <c r="L11" s="110">
        <v>19.344653462687731</v>
      </c>
      <c r="M11" s="110">
        <v>26.735132994898066</v>
      </c>
      <c r="N11" s="110">
        <v>25.596060872650142</v>
      </c>
      <c r="O11" s="110">
        <v>21.108993772220501</v>
      </c>
      <c r="P11" s="110">
        <v>31.723082717884228</v>
      </c>
      <c r="Q11" s="110">
        <v>31.920020707217589</v>
      </c>
      <c r="R11" s="110">
        <v>22.313169834523947</v>
      </c>
      <c r="S11" s="181">
        <f t="shared" si="0"/>
        <v>3.0812725965152605</v>
      </c>
      <c r="T11" s="183">
        <f t="shared" si="1"/>
        <v>-0.30096631079319414</v>
      </c>
      <c r="U11" s="183">
        <f t="shared" si="2"/>
        <v>-0.12825766646124925</v>
      </c>
      <c r="V11" s="189"/>
      <c r="W11" s="189"/>
      <c r="X11" s="189"/>
      <c r="Y11" s="189"/>
      <c r="Z11" s="189"/>
      <c r="AA11" s="189"/>
      <c r="AB11" s="189"/>
      <c r="AC11" s="189"/>
      <c r="AD11" s="189"/>
    </row>
    <row r="12" spans="1:30" s="237" customFormat="1">
      <c r="A12" s="225" t="s">
        <v>91</v>
      </c>
      <c r="B12" s="226" t="s">
        <v>99</v>
      </c>
      <c r="C12" s="87">
        <v>133.63639316266804</v>
      </c>
      <c r="D12" s="87">
        <v>54.142174340721155</v>
      </c>
      <c r="E12" s="87">
        <v>74.997451590296947</v>
      </c>
      <c r="F12" s="87">
        <v>60.580832907516466</v>
      </c>
      <c r="G12" s="110">
        <v>70.37008089457791</v>
      </c>
      <c r="H12" s="110">
        <v>56.999693298301487</v>
      </c>
      <c r="I12" s="110">
        <v>81.246036309283738</v>
      </c>
      <c r="J12" s="110">
        <v>66.007582401266106</v>
      </c>
      <c r="K12" s="110">
        <v>64.212485037726807</v>
      </c>
      <c r="L12" s="110">
        <v>73.665571352994093</v>
      </c>
      <c r="M12" s="110">
        <v>77.469797444096557</v>
      </c>
      <c r="N12" s="110">
        <v>66.280170156524761</v>
      </c>
      <c r="O12" s="110">
        <v>64.429330661479568</v>
      </c>
      <c r="P12" s="110">
        <v>78.509363108445868</v>
      </c>
      <c r="Q12" s="110">
        <v>101.59505729493205</v>
      </c>
      <c r="R12" s="110">
        <v>96.278589176801759</v>
      </c>
      <c r="S12" s="181">
        <f t="shared" si="0"/>
        <v>13.29531306675322</v>
      </c>
      <c r="T12" s="183">
        <f t="shared" si="1"/>
        <v>-5.2329987891994612E-2</v>
      </c>
      <c r="U12" s="183">
        <f t="shared" si="2"/>
        <v>0.45260021133672201</v>
      </c>
      <c r="V12" s="189"/>
      <c r="W12" s="189"/>
      <c r="X12" s="189"/>
      <c r="Y12" s="189"/>
      <c r="Z12" s="189"/>
      <c r="AA12" s="189"/>
      <c r="AB12" s="189"/>
      <c r="AC12" s="189"/>
      <c r="AD12" s="189"/>
    </row>
    <row r="13" spans="1:30" s="237" customFormat="1">
      <c r="A13" s="225" t="s">
        <v>92</v>
      </c>
      <c r="B13" s="226" t="s">
        <v>100</v>
      </c>
      <c r="C13" s="87">
        <v>103.36889160159991</v>
      </c>
      <c r="D13" s="87">
        <v>106.1789440967773</v>
      </c>
      <c r="E13" s="87">
        <v>108.58647921086047</v>
      </c>
      <c r="F13" s="87">
        <v>114.70649329611963</v>
      </c>
      <c r="G13" s="110">
        <v>128.56648465665501</v>
      </c>
      <c r="H13" s="110">
        <v>127.42801502982938</v>
      </c>
      <c r="I13" s="110">
        <v>125.88668294968494</v>
      </c>
      <c r="J13" s="110">
        <v>113.67033842280341</v>
      </c>
      <c r="K13" s="110">
        <v>104.92490890039123</v>
      </c>
      <c r="L13" s="110">
        <v>106.49991291138204</v>
      </c>
      <c r="M13" s="110">
        <v>115.34615497625164</v>
      </c>
      <c r="N13" s="110">
        <v>104.95411506730443</v>
      </c>
      <c r="O13" s="110">
        <v>100.43191330637427</v>
      </c>
      <c r="P13" s="110">
        <v>97.360349420501905</v>
      </c>
      <c r="Q13" s="110">
        <v>133.57647578184631</v>
      </c>
      <c r="R13" s="110">
        <v>110.20715718374129</v>
      </c>
      <c r="S13" s="181">
        <f t="shared" si="0"/>
        <v>15.21873834549052</v>
      </c>
      <c r="T13" s="183">
        <f t="shared" si="1"/>
        <v>-0.17495085464203441</v>
      </c>
      <c r="U13" s="183">
        <f t="shared" si="2"/>
        <v>5.0050844724556232E-2</v>
      </c>
      <c r="V13" s="189"/>
      <c r="W13" s="189"/>
      <c r="X13" s="189"/>
      <c r="Y13" s="189"/>
      <c r="Z13" s="189"/>
      <c r="AA13" s="189"/>
      <c r="AB13" s="189"/>
      <c r="AC13" s="189"/>
      <c r="AD13" s="189"/>
    </row>
    <row r="14" spans="1:30" s="237" customFormat="1">
      <c r="A14" s="225" t="s">
        <v>93</v>
      </c>
      <c r="B14" s="226" t="s">
        <v>101</v>
      </c>
      <c r="C14" s="87">
        <v>131.05493258964228</v>
      </c>
      <c r="D14" s="87">
        <v>136.80655431946303</v>
      </c>
      <c r="E14" s="87">
        <v>130.80954056009972</v>
      </c>
      <c r="F14" s="87">
        <v>136.68690852743396</v>
      </c>
      <c r="G14" s="86">
        <v>126.91736587723128</v>
      </c>
      <c r="H14" s="86">
        <v>151.67059636840651</v>
      </c>
      <c r="I14" s="86">
        <v>177.98376951183323</v>
      </c>
      <c r="J14" s="86">
        <v>177.68743834531864</v>
      </c>
      <c r="K14" s="86">
        <v>185.41508016033768</v>
      </c>
      <c r="L14" s="86">
        <v>188.96000289114377</v>
      </c>
      <c r="M14" s="86">
        <v>146.34041656156927</v>
      </c>
      <c r="N14" s="86">
        <v>136.88969843805691</v>
      </c>
      <c r="O14" s="86">
        <v>158.67929342033963</v>
      </c>
      <c r="P14" s="86">
        <v>162.05202835882037</v>
      </c>
      <c r="Q14" s="86">
        <v>251.9502127155535</v>
      </c>
      <c r="R14" s="86">
        <v>188.49083929769955</v>
      </c>
      <c r="S14" s="181">
        <f t="shared" si="0"/>
        <v>26.029096812750304</v>
      </c>
      <c r="T14" s="183">
        <f t="shared" si="1"/>
        <v>-0.25187267251684464</v>
      </c>
      <c r="U14" s="183">
        <f t="shared" si="2"/>
        <v>0.37695415687537914</v>
      </c>
      <c r="V14" s="189"/>
      <c r="W14" s="189"/>
      <c r="X14" s="189"/>
      <c r="Y14" s="189"/>
      <c r="Z14" s="189"/>
      <c r="AA14" s="189"/>
      <c r="AB14" s="189"/>
      <c r="AC14" s="189"/>
      <c r="AD14" s="189"/>
    </row>
    <row r="15" spans="1:30" s="237" customFormat="1">
      <c r="A15" s="225" t="s">
        <v>94</v>
      </c>
      <c r="B15" s="226" t="s">
        <v>102</v>
      </c>
      <c r="C15" s="87">
        <v>66.721361708126167</v>
      </c>
      <c r="D15" s="87">
        <v>58.443479670968763</v>
      </c>
      <c r="E15" s="87">
        <v>41.907850697625634</v>
      </c>
      <c r="F15" s="87">
        <v>56.86626455483384</v>
      </c>
      <c r="G15" s="86">
        <v>46.096243846296645</v>
      </c>
      <c r="H15" s="86">
        <v>36.208285763585039</v>
      </c>
      <c r="I15" s="86">
        <v>57.68332793485034</v>
      </c>
      <c r="J15" s="86">
        <v>65.431209756117852</v>
      </c>
      <c r="K15" s="86">
        <v>68.54370106368512</v>
      </c>
      <c r="L15" s="86">
        <v>62.815041115904265</v>
      </c>
      <c r="M15" s="86">
        <v>50.91205301822415</v>
      </c>
      <c r="N15" s="86">
        <v>53.16397863841302</v>
      </c>
      <c r="O15" s="86">
        <v>51.447588642842433</v>
      </c>
      <c r="P15" s="86">
        <v>61.222611533456067</v>
      </c>
      <c r="Q15" s="86">
        <v>73.762298736222562</v>
      </c>
      <c r="R15" s="86">
        <v>50.521072310841255</v>
      </c>
      <c r="S15" s="181">
        <f t="shared" si="0"/>
        <v>6.9765612332275015</v>
      </c>
      <c r="T15" s="183">
        <f t="shared" si="1"/>
        <v>-0.3150827295729085</v>
      </c>
      <c r="U15" s="183">
        <f t="shared" si="2"/>
        <v>-4.9712350265338601E-2</v>
      </c>
      <c r="V15" s="189"/>
      <c r="W15" s="189"/>
      <c r="X15" s="189"/>
      <c r="Y15" s="189"/>
      <c r="Z15" s="189"/>
      <c r="AA15" s="189"/>
      <c r="AB15" s="189"/>
      <c r="AC15" s="189"/>
      <c r="AD15" s="189"/>
    </row>
    <row r="16" spans="1:30" s="237" customFormat="1">
      <c r="A16" s="225" t="s">
        <v>95</v>
      </c>
      <c r="B16" s="226" t="s">
        <v>103</v>
      </c>
      <c r="C16" s="87">
        <v>0</v>
      </c>
      <c r="D16" s="87">
        <v>0.20779549334379779</v>
      </c>
      <c r="E16" s="87">
        <v>0</v>
      </c>
      <c r="F16" s="87">
        <v>2.9065726905889717E-4</v>
      </c>
      <c r="G16" s="86">
        <v>3.6100839195075057E-4</v>
      </c>
      <c r="H16" s="86">
        <v>0</v>
      </c>
      <c r="I16" s="86">
        <v>1.0435359386209381E-3</v>
      </c>
      <c r="J16" s="86">
        <v>1.0111721911215661E-3</v>
      </c>
      <c r="K16" s="86">
        <v>0</v>
      </c>
      <c r="L16" s="86">
        <v>0</v>
      </c>
      <c r="M16" s="86">
        <v>0</v>
      </c>
      <c r="N16" s="86">
        <v>3.6637281977492205E-4</v>
      </c>
      <c r="O16" s="86">
        <v>1.51499141133772E-3</v>
      </c>
      <c r="P16" s="86">
        <v>6.9041709190090748E-4</v>
      </c>
      <c r="Q16" s="86">
        <v>0</v>
      </c>
      <c r="R16" s="86">
        <v>3.9286339467279104E-3</v>
      </c>
      <c r="S16" s="181">
        <f t="shared" si="0"/>
        <v>5.4251333233087311E-4</v>
      </c>
      <c r="T16" s="183">
        <v>0</v>
      </c>
      <c r="U16" s="183">
        <f t="shared" si="2"/>
        <v>9.7230496769422814</v>
      </c>
      <c r="V16" s="189"/>
      <c r="W16" s="189"/>
      <c r="X16" s="189"/>
      <c r="Y16" s="189"/>
      <c r="Z16" s="189"/>
      <c r="AA16" s="189"/>
      <c r="AB16" s="189"/>
      <c r="AC16" s="189"/>
      <c r="AD16" s="189"/>
    </row>
    <row r="17" spans="1:30" s="237" customFormat="1">
      <c r="A17" s="230" t="s">
        <v>132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s="237" customFormat="1">
      <c r="V18" s="189"/>
      <c r="W18" s="189"/>
      <c r="X18" s="189"/>
      <c r="Y18" s="189"/>
      <c r="Z18" s="189"/>
      <c r="AA18" s="189"/>
      <c r="AB18" s="189"/>
      <c r="AC18" s="189"/>
      <c r="AD18" s="189"/>
    </row>
    <row r="19" spans="1:30" s="237" customFormat="1">
      <c r="A19" s="47"/>
      <c r="B19" s="47"/>
      <c r="C19" s="47"/>
      <c r="D19" s="47"/>
      <c r="E19" s="47"/>
      <c r="F19" s="47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V19" s="189"/>
      <c r="W19" s="189"/>
      <c r="X19" s="189"/>
      <c r="Y19" s="189"/>
      <c r="Z19" s="189"/>
      <c r="AA19" s="189"/>
      <c r="AB19" s="189"/>
      <c r="AC19" s="189"/>
      <c r="AD19" s="189"/>
    </row>
    <row r="20" spans="1:30" s="237" customFormat="1">
      <c r="A20" s="47"/>
      <c r="B20" s="47"/>
      <c r="C20" s="47"/>
      <c r="D20" s="47"/>
      <c r="E20" s="47"/>
      <c r="F20" s="47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V20" s="189"/>
      <c r="W20" s="189"/>
      <c r="X20" s="189"/>
      <c r="Y20" s="189"/>
      <c r="Z20" s="189"/>
      <c r="AA20" s="189"/>
      <c r="AB20" s="189"/>
      <c r="AC20" s="189"/>
      <c r="AD20" s="189"/>
    </row>
    <row r="21" spans="1:30">
      <c r="A21" s="47"/>
      <c r="B21" s="47"/>
      <c r="C21" s="47"/>
      <c r="D21" s="47"/>
      <c r="E21" s="47"/>
      <c r="F21" s="47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1:30">
      <c r="A22" s="47"/>
      <c r="B22" s="47"/>
      <c r="C22" s="47"/>
      <c r="D22" s="47"/>
      <c r="E22" s="47"/>
      <c r="F22" s="47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</row>
    <row r="23" spans="1:30">
      <c r="A23" s="47"/>
      <c r="B23" s="47"/>
      <c r="C23" s="47"/>
      <c r="D23" s="47"/>
      <c r="E23" s="47"/>
      <c r="F23" s="47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</row>
    <row r="24" spans="1:30">
      <c r="A24" s="47"/>
      <c r="B24" s="47"/>
      <c r="C24" s="47"/>
      <c r="D24" s="47"/>
      <c r="E24" s="47"/>
      <c r="F24" s="47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</row>
    <row r="25" spans="1:30">
      <c r="A25" s="47"/>
      <c r="B25" s="47"/>
      <c r="C25" s="47"/>
      <c r="D25" s="47"/>
      <c r="E25" s="47"/>
      <c r="F25" s="47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30">
      <c r="A26" s="47"/>
      <c r="B26" s="47"/>
      <c r="C26" s="47"/>
      <c r="D26" s="47"/>
      <c r="E26" s="47"/>
      <c r="F26" s="47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</row>
    <row r="27" spans="1:30">
      <c r="A27" s="47"/>
      <c r="B27" s="47"/>
      <c r="C27" s="47"/>
      <c r="D27" s="47"/>
      <c r="E27" s="47"/>
      <c r="F27" s="47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</row>
    <row r="28" spans="1:30">
      <c r="A28" s="47"/>
      <c r="B28" s="47"/>
      <c r="C28" s="47"/>
      <c r="D28" s="47"/>
      <c r="E28" s="47"/>
      <c r="F28" s="47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</row>
    <row r="29" spans="1:30" s="247" customFormat="1">
      <c r="A29" s="47"/>
      <c r="B29" s="47"/>
      <c r="C29" s="47"/>
      <c r="D29" s="47"/>
      <c r="E29" s="47"/>
      <c r="F29" s="47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</row>
    <row r="30" spans="1:30" s="247" customFormat="1">
      <c r="A30" s="47"/>
      <c r="B30" s="47"/>
      <c r="C30" s="47"/>
      <c r="D30" s="47"/>
      <c r="E30" s="47"/>
      <c r="F30" s="47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</row>
    <row r="31" spans="1:30">
      <c r="A31" s="47"/>
      <c r="B31" s="47"/>
      <c r="C31" s="47"/>
      <c r="D31" s="47"/>
      <c r="E31" s="47"/>
      <c r="F31" s="47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</row>
    <row r="32" spans="1:30">
      <c r="A32" s="47"/>
      <c r="B32" s="47"/>
      <c r="C32" s="47"/>
      <c r="D32" s="47"/>
      <c r="E32" s="47"/>
      <c r="F32" s="47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</row>
    <row r="33" spans="1:18" s="247" customFormat="1">
      <c r="A33" s="47"/>
      <c r="B33" s="47"/>
      <c r="C33" s="47"/>
      <c r="D33" s="47"/>
      <c r="E33" s="47"/>
      <c r="F33" s="47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</row>
    <row r="34" spans="1:18" s="247" customFormat="1">
      <c r="A34" s="47"/>
      <c r="B34" s="47"/>
      <c r="C34" s="47"/>
      <c r="D34" s="47"/>
      <c r="E34" s="47"/>
      <c r="F34" s="47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1:18">
      <c r="A35" s="47"/>
      <c r="B35" s="47"/>
      <c r="C35" s="47"/>
      <c r="D35" s="47"/>
      <c r="E35" s="47"/>
      <c r="F35" s="47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</row>
    <row r="36" spans="1:18">
      <c r="A36" s="47"/>
      <c r="B36" s="47"/>
      <c r="C36" s="47"/>
      <c r="D36" s="47"/>
      <c r="E36" s="47"/>
      <c r="F36" s="47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</row>
    <row r="37" spans="1:18">
      <c r="A37" s="47"/>
      <c r="B37" s="47"/>
      <c r="C37" s="47"/>
      <c r="D37" s="47"/>
      <c r="E37" s="47"/>
      <c r="F37" s="47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</row>
    <row r="38" spans="1:18">
      <c r="A38" s="47"/>
      <c r="B38" s="47"/>
      <c r="C38" s="47"/>
      <c r="D38" s="47"/>
      <c r="E38" s="47"/>
      <c r="F38" s="47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</row>
    <row r="39" spans="1:18">
      <c r="A39" s="189"/>
      <c r="G39" s="188"/>
    </row>
    <row r="40" spans="1:18">
      <c r="G40" s="188"/>
    </row>
    <row r="41" spans="1:18">
      <c r="G41" s="188"/>
    </row>
    <row r="42" spans="1:18">
      <c r="G42" s="188"/>
    </row>
    <row r="43" spans="1:18">
      <c r="G43" s="188"/>
    </row>
  </sheetData>
  <mergeCells count="1">
    <mergeCell ref="X2:Y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92D050"/>
  </sheetPr>
  <dimension ref="A1:AF63"/>
  <sheetViews>
    <sheetView topLeftCell="B1" workbookViewId="0">
      <selection activeCell="K6" sqref="K6:R6"/>
    </sheetView>
  </sheetViews>
  <sheetFormatPr defaultRowHeight="19.5"/>
  <cols>
    <col min="1" max="1" width="14" style="213" customWidth="1"/>
    <col min="2" max="2" width="42.140625" style="47" customWidth="1"/>
    <col min="3" max="3" width="9.28515625" style="47" customWidth="1"/>
    <col min="4" max="4" width="7.85546875" style="47" customWidth="1"/>
    <col min="5" max="5" width="7.28515625" style="47" customWidth="1"/>
    <col min="6" max="6" width="6.42578125" style="47" customWidth="1"/>
    <col min="7" max="7" width="8" style="47" customWidth="1"/>
    <col min="8" max="8" width="7" style="47" customWidth="1"/>
    <col min="9" max="10" width="7.7109375" style="47" customWidth="1"/>
    <col min="11" max="12" width="8.42578125" style="47" customWidth="1"/>
    <col min="13" max="13" width="8.140625" style="47" customWidth="1"/>
    <col min="14" max="18" width="8.42578125" style="47" customWidth="1"/>
    <col min="19" max="19" width="14.140625" style="47" customWidth="1"/>
    <col min="20" max="20" width="15" style="47" customWidth="1"/>
    <col min="21" max="21" width="17.42578125" style="47" customWidth="1"/>
    <col min="22" max="32" width="9.140625" style="101"/>
    <col min="33" max="16384" width="9.140625" style="47"/>
  </cols>
  <sheetData>
    <row r="1" spans="1:32">
      <c r="A1" s="249" t="s">
        <v>49</v>
      </c>
      <c r="B1" s="250"/>
      <c r="C1" s="250"/>
      <c r="D1" s="250"/>
      <c r="E1" s="250"/>
      <c r="F1" s="250"/>
    </row>
    <row r="3" spans="1:32">
      <c r="A3" s="239" t="s">
        <v>138</v>
      </c>
      <c r="G3" s="51"/>
      <c r="H3" s="51"/>
      <c r="I3" s="51"/>
      <c r="J3" s="51"/>
    </row>
    <row r="4" spans="1:32">
      <c r="G4" s="192"/>
      <c r="H4" s="192"/>
      <c r="I4" s="192"/>
      <c r="J4" s="192"/>
    </row>
    <row r="5" spans="1:32">
      <c r="A5" s="251" t="s">
        <v>47</v>
      </c>
      <c r="B5" s="250"/>
      <c r="C5" s="167" t="s">
        <v>111</v>
      </c>
      <c r="D5" s="167" t="s">
        <v>112</v>
      </c>
      <c r="E5" s="167" t="s">
        <v>113</v>
      </c>
      <c r="F5" s="167" t="s">
        <v>114</v>
      </c>
      <c r="G5" s="166" t="s">
        <v>22</v>
      </c>
      <c r="H5" s="168" t="s">
        <v>23</v>
      </c>
      <c r="I5" s="168" t="s">
        <v>70</v>
      </c>
      <c r="J5" s="168" t="s">
        <v>72</v>
      </c>
      <c r="K5" s="169" t="s">
        <v>75</v>
      </c>
      <c r="L5" s="169" t="s">
        <v>80</v>
      </c>
      <c r="M5" s="169" t="s">
        <v>81</v>
      </c>
      <c r="N5" s="169" t="s">
        <v>82</v>
      </c>
      <c r="O5" s="169" t="s">
        <v>84</v>
      </c>
      <c r="P5" s="169" t="s">
        <v>106</v>
      </c>
      <c r="Q5" s="169" t="s">
        <v>109</v>
      </c>
      <c r="R5" s="169" t="s">
        <v>110</v>
      </c>
      <c r="S5" s="177" t="s">
        <v>118</v>
      </c>
      <c r="T5" s="178" t="s">
        <v>119</v>
      </c>
      <c r="U5" s="178" t="s">
        <v>120</v>
      </c>
      <c r="W5" s="252"/>
      <c r="X5" s="252"/>
      <c r="Y5" s="252"/>
      <c r="Z5" s="252"/>
      <c r="AA5" s="196"/>
      <c r="AB5" s="196"/>
      <c r="AC5" s="196"/>
      <c r="AD5" s="196"/>
    </row>
    <row r="6" spans="1:32">
      <c r="A6" s="212" t="s">
        <v>85</v>
      </c>
      <c r="B6" s="187" t="s">
        <v>50</v>
      </c>
      <c r="C6" s="243">
        <v>37.170275067599412</v>
      </c>
      <c r="D6" s="243">
        <v>25.66735633131804</v>
      </c>
      <c r="E6" s="243">
        <v>62.398713459480184</v>
      </c>
      <c r="F6" s="243">
        <v>36.104071362411027</v>
      </c>
      <c r="G6" s="198">
        <v>36.796469602067631</v>
      </c>
      <c r="H6" s="198">
        <v>44.995687924871163</v>
      </c>
      <c r="I6" s="198">
        <v>44.334450683995847</v>
      </c>
      <c r="J6" s="198">
        <v>44.390033816853872</v>
      </c>
      <c r="K6" s="198">
        <v>38.93642848285679</v>
      </c>
      <c r="L6" s="198">
        <v>57.562765588812837</v>
      </c>
      <c r="M6" s="198">
        <v>49.149907221739497</v>
      </c>
      <c r="N6" s="198">
        <v>57.934742749629216</v>
      </c>
      <c r="O6" s="198">
        <v>63.008309268337662</v>
      </c>
      <c r="P6" s="198">
        <v>74.393172682404966</v>
      </c>
      <c r="Q6" s="198">
        <v>74.340725755887419</v>
      </c>
      <c r="R6" s="198">
        <v>77.698952098397598</v>
      </c>
      <c r="S6" s="179">
        <f>R6/R$6*100</f>
        <v>100</v>
      </c>
      <c r="T6" s="180">
        <f>R6/Q6-1</f>
        <v>4.5173440376915064E-2</v>
      </c>
      <c r="U6" s="180">
        <f>R6/N6-1</f>
        <v>0.34114606211649878</v>
      </c>
      <c r="W6" s="253"/>
      <c r="X6" s="253"/>
      <c r="Y6" s="253"/>
      <c r="Z6" s="253"/>
      <c r="AA6" s="253"/>
      <c r="AB6" s="253"/>
      <c r="AC6" s="253"/>
      <c r="AD6" s="253"/>
    </row>
    <row r="7" spans="1:32" s="151" customFormat="1">
      <c r="A7" s="254"/>
      <c r="B7" s="255"/>
      <c r="C7" s="255"/>
      <c r="D7" s="255"/>
      <c r="E7" s="255"/>
      <c r="F7" s="255"/>
      <c r="G7" s="256"/>
      <c r="H7" s="256"/>
      <c r="I7" s="256"/>
      <c r="J7" s="256"/>
      <c r="K7" s="149"/>
      <c r="L7" s="149"/>
      <c r="M7" s="149"/>
      <c r="N7" s="149"/>
      <c r="O7" s="149"/>
      <c r="P7" s="149"/>
      <c r="Q7" s="149"/>
      <c r="R7" s="149"/>
      <c r="S7" s="181"/>
      <c r="T7" s="182"/>
      <c r="U7" s="224"/>
      <c r="V7" s="101"/>
      <c r="W7" s="109"/>
      <c r="X7" s="109"/>
      <c r="Y7" s="109"/>
      <c r="Z7" s="109"/>
      <c r="AA7" s="109"/>
      <c r="AB7" s="109"/>
      <c r="AC7" s="109"/>
      <c r="AD7" s="109"/>
      <c r="AE7" s="101"/>
      <c r="AF7" s="101"/>
    </row>
    <row r="8" spans="1:32" s="151" customFormat="1">
      <c r="A8" s="225" t="s">
        <v>86</v>
      </c>
      <c r="B8" s="226" t="s">
        <v>104</v>
      </c>
      <c r="C8" s="87">
        <v>9.3223286478858984</v>
      </c>
      <c r="D8" s="87">
        <v>6.8535481203819533</v>
      </c>
      <c r="E8" s="87">
        <v>6.5544294281010886</v>
      </c>
      <c r="F8" s="87">
        <v>8.5847106743786927</v>
      </c>
      <c r="G8" s="86">
        <v>8.1058893751632421</v>
      </c>
      <c r="H8" s="86">
        <v>7.7086863607955625</v>
      </c>
      <c r="I8" s="86">
        <v>10.181354204677328</v>
      </c>
      <c r="J8" s="86">
        <v>10.053997978046201</v>
      </c>
      <c r="K8" s="86">
        <v>9.7171463334619279</v>
      </c>
      <c r="L8" s="86">
        <v>9.4911113346356952</v>
      </c>
      <c r="M8" s="86">
        <v>7.0432725687498117</v>
      </c>
      <c r="N8" s="86">
        <v>9.8832011682532066</v>
      </c>
      <c r="O8" s="86">
        <v>11.109278654566612</v>
      </c>
      <c r="P8" s="86">
        <v>13.505963994482276</v>
      </c>
      <c r="Q8" s="86">
        <v>11.918673946562468</v>
      </c>
      <c r="R8" s="86">
        <v>15.76687579673856</v>
      </c>
      <c r="S8" s="181">
        <f t="shared" ref="S8:S17" si="0">R8/R$6*100</f>
        <v>20.292263114142724</v>
      </c>
      <c r="T8" s="183">
        <f t="shared" ref="T8:T16" si="1">R8/Q8-1</f>
        <v>0.32287164389508072</v>
      </c>
      <c r="U8" s="183">
        <f t="shared" ref="U8:U16" si="2">R8/N8-1</f>
        <v>0.59532073953780063</v>
      </c>
      <c r="V8" s="101"/>
      <c r="W8" s="109"/>
      <c r="X8" s="109"/>
      <c r="Y8" s="109"/>
      <c r="Z8" s="109"/>
      <c r="AA8" s="109"/>
      <c r="AB8" s="109"/>
      <c r="AC8" s="109"/>
      <c r="AD8" s="109"/>
      <c r="AE8" s="101"/>
      <c r="AF8" s="101"/>
    </row>
    <row r="9" spans="1:32" s="151" customFormat="1">
      <c r="A9" s="225" t="s">
        <v>87</v>
      </c>
      <c r="B9" s="226" t="s">
        <v>105</v>
      </c>
      <c r="C9" s="87">
        <v>0.33371608843721751</v>
      </c>
      <c r="D9" s="87">
        <v>0.43000602456572223</v>
      </c>
      <c r="E9" s="87">
        <v>0.15874417209927405</v>
      </c>
      <c r="F9" s="87">
        <v>0.15859179917441885</v>
      </c>
      <c r="G9" s="86">
        <v>0.30047603530560213</v>
      </c>
      <c r="H9" s="86">
        <v>0.34105158359490539</v>
      </c>
      <c r="I9" s="86">
        <v>0.9309753207907806</v>
      </c>
      <c r="J9" s="86">
        <v>0.72281252034656862</v>
      </c>
      <c r="K9" s="86">
        <v>0.64524145901067109</v>
      </c>
      <c r="L9" s="86">
        <v>0.75217328143836237</v>
      </c>
      <c r="M9" s="86">
        <v>0.9028398026594473</v>
      </c>
      <c r="N9" s="86">
        <v>0.97449438430049129</v>
      </c>
      <c r="O9" s="86">
        <v>0.84220048034086104</v>
      </c>
      <c r="P9" s="86">
        <v>1.323090226676126</v>
      </c>
      <c r="Q9" s="86">
        <v>1.5538921521853251</v>
      </c>
      <c r="R9" s="86">
        <v>1.5076565751289013</v>
      </c>
      <c r="S9" s="181">
        <f t="shared" si="0"/>
        <v>1.9403821215241253</v>
      </c>
      <c r="T9" s="183">
        <f t="shared" si="1"/>
        <v>-2.9754688567929288E-2</v>
      </c>
      <c r="U9" s="183">
        <f t="shared" si="2"/>
        <v>0.54711674014532452</v>
      </c>
      <c r="V9" s="101"/>
      <c r="W9" s="109"/>
      <c r="X9" s="109"/>
      <c r="Y9" s="109"/>
      <c r="Z9" s="109"/>
      <c r="AA9" s="109"/>
      <c r="AB9" s="109"/>
      <c r="AC9" s="109"/>
      <c r="AD9" s="109"/>
      <c r="AE9" s="101"/>
      <c r="AF9" s="101"/>
    </row>
    <row r="10" spans="1:32" s="151" customFormat="1">
      <c r="A10" s="225" t="s">
        <v>88</v>
      </c>
      <c r="B10" s="226" t="s">
        <v>96</v>
      </c>
      <c r="C10" s="87">
        <v>0.20690479735771306</v>
      </c>
      <c r="D10" s="87">
        <v>9.0813253224433246E-2</v>
      </c>
      <c r="E10" s="87">
        <v>5.2243703546841977E-2</v>
      </c>
      <c r="F10" s="87">
        <v>3.0817604202306104E-2</v>
      </c>
      <c r="G10" s="86">
        <v>9.0167587962836304E-2</v>
      </c>
      <c r="H10" s="86">
        <v>0.1618638013575017</v>
      </c>
      <c r="I10" s="86">
        <v>0.22085499017199856</v>
      </c>
      <c r="J10" s="86">
        <v>0.13796058887829318</v>
      </c>
      <c r="K10" s="86">
        <v>0.15590034579575912</v>
      </c>
      <c r="L10" s="86">
        <v>0.34288295063781427</v>
      </c>
      <c r="M10" s="86">
        <v>1.5384691141608902</v>
      </c>
      <c r="N10" s="86">
        <v>2.4741308441532914</v>
      </c>
      <c r="O10" s="86">
        <v>3.4299878077726951</v>
      </c>
      <c r="P10" s="86">
        <v>4.2565274081457387</v>
      </c>
      <c r="Q10" s="86">
        <v>4.1557984029190269</v>
      </c>
      <c r="R10" s="86">
        <v>4.0203217836315757</v>
      </c>
      <c r="S10" s="181">
        <f t="shared" si="0"/>
        <v>5.1742290919705818</v>
      </c>
      <c r="T10" s="183">
        <f t="shared" si="1"/>
        <v>-3.2599420412764202E-2</v>
      </c>
      <c r="U10" s="183">
        <f t="shared" si="2"/>
        <v>0.62494307571976004</v>
      </c>
      <c r="V10" s="101"/>
      <c r="W10" s="109"/>
      <c r="X10" s="109"/>
      <c r="Y10" s="109"/>
      <c r="Z10" s="109"/>
      <c r="AA10" s="109"/>
      <c r="AB10" s="109"/>
      <c r="AC10" s="109"/>
      <c r="AD10" s="109"/>
      <c r="AE10" s="101"/>
      <c r="AF10" s="101"/>
    </row>
    <row r="11" spans="1:32" s="151" customFormat="1">
      <c r="A11" s="225" t="s">
        <v>89</v>
      </c>
      <c r="B11" s="226" t="s">
        <v>97</v>
      </c>
      <c r="C11" s="87">
        <v>20.679674846791237</v>
      </c>
      <c r="D11" s="87">
        <v>12.122549927673564</v>
      </c>
      <c r="E11" s="87">
        <v>48.635019492588718</v>
      </c>
      <c r="F11" s="87">
        <v>18.145954457631021</v>
      </c>
      <c r="G11" s="86">
        <v>20.806710317159464</v>
      </c>
      <c r="H11" s="86">
        <v>23.296145987894082</v>
      </c>
      <c r="I11" s="86">
        <v>22.871528238571781</v>
      </c>
      <c r="J11" s="86">
        <v>22.325523087068984</v>
      </c>
      <c r="K11" s="86">
        <v>16.211849866294571</v>
      </c>
      <c r="L11" s="86">
        <v>34.464848811535752</v>
      </c>
      <c r="M11" s="86">
        <v>26.101928824195596</v>
      </c>
      <c r="N11" s="86">
        <v>32.211940772132365</v>
      </c>
      <c r="O11" s="86">
        <v>36.048841108125934</v>
      </c>
      <c r="P11" s="86">
        <v>41.038388782445686</v>
      </c>
      <c r="Q11" s="86">
        <v>41.923248752621888</v>
      </c>
      <c r="R11" s="86">
        <v>38.928025143074066</v>
      </c>
      <c r="S11" s="181">
        <f t="shared" si="0"/>
        <v>50.101094148317202</v>
      </c>
      <c r="T11" s="183">
        <f t="shared" si="1"/>
        <v>-7.1445407945883499E-2</v>
      </c>
      <c r="U11" s="183">
        <f t="shared" si="2"/>
        <v>0.20849673164530369</v>
      </c>
      <c r="V11" s="101"/>
      <c r="W11" s="109"/>
      <c r="X11" s="109"/>
      <c r="Y11" s="109"/>
      <c r="Z11" s="109"/>
      <c r="AA11" s="109"/>
      <c r="AB11" s="109"/>
      <c r="AC11" s="109"/>
      <c r="AD11" s="109"/>
      <c r="AE11" s="101"/>
      <c r="AF11" s="101"/>
    </row>
    <row r="12" spans="1:32" s="151" customFormat="1">
      <c r="A12" s="225" t="s">
        <v>90</v>
      </c>
      <c r="B12" s="226" t="s">
        <v>98</v>
      </c>
      <c r="C12" s="87">
        <v>2.5979114011660633</v>
      </c>
      <c r="D12" s="87">
        <v>2.1923825144812943</v>
      </c>
      <c r="E12" s="87">
        <v>2.9246627641594736</v>
      </c>
      <c r="F12" s="87">
        <v>4.2565733846259226</v>
      </c>
      <c r="G12" s="86">
        <v>3.6595791445526364</v>
      </c>
      <c r="H12" s="86">
        <v>5.3875637868315955</v>
      </c>
      <c r="I12" s="86">
        <v>4.2030879025496759</v>
      </c>
      <c r="J12" s="86">
        <v>5.9838751460591109</v>
      </c>
      <c r="K12" s="86">
        <v>6.9404578725699189</v>
      </c>
      <c r="L12" s="86">
        <v>6.3257742545848679</v>
      </c>
      <c r="M12" s="86">
        <v>6.7013064394629787</v>
      </c>
      <c r="N12" s="86">
        <v>6.6849980712690238</v>
      </c>
      <c r="O12" s="86">
        <v>6.0262430128678233</v>
      </c>
      <c r="P12" s="86">
        <v>7.0797007481989356</v>
      </c>
      <c r="Q12" s="86">
        <v>6.9680039969364023</v>
      </c>
      <c r="R12" s="86">
        <v>8.216726771813649</v>
      </c>
      <c r="S12" s="181">
        <f t="shared" si="0"/>
        <v>10.575080551161133</v>
      </c>
      <c r="T12" s="183">
        <f t="shared" si="1"/>
        <v>0.1792081025536536</v>
      </c>
      <c r="U12" s="183">
        <f t="shared" si="2"/>
        <v>0.22912926588980365</v>
      </c>
      <c r="V12" s="101"/>
      <c r="W12" s="109"/>
      <c r="X12" s="109"/>
      <c r="Y12" s="109"/>
      <c r="Z12" s="109"/>
      <c r="AA12" s="109"/>
      <c r="AB12" s="109"/>
      <c r="AC12" s="109"/>
      <c r="AD12" s="109"/>
      <c r="AE12" s="101"/>
      <c r="AF12" s="101"/>
    </row>
    <row r="13" spans="1:32" s="151" customFormat="1">
      <c r="A13" s="225" t="s">
        <v>91</v>
      </c>
      <c r="B13" s="226" t="s">
        <v>99</v>
      </c>
      <c r="C13" s="87">
        <v>0.50983982137431927</v>
      </c>
      <c r="D13" s="87">
        <v>0.50148227307804161</v>
      </c>
      <c r="E13" s="87">
        <v>0.37202258060480464</v>
      </c>
      <c r="F13" s="87">
        <v>0.73511176720297255</v>
      </c>
      <c r="G13" s="86">
        <v>0.48672536410003631</v>
      </c>
      <c r="H13" s="86">
        <v>0.75911045959328871</v>
      </c>
      <c r="I13" s="86">
        <v>0.82404251408476148</v>
      </c>
      <c r="J13" s="86">
        <v>1.2332294799135068</v>
      </c>
      <c r="K13" s="86">
        <v>0.92475527138800262</v>
      </c>
      <c r="L13" s="86">
        <v>1.5734025167795469</v>
      </c>
      <c r="M13" s="86">
        <v>2.0690570696547899</v>
      </c>
      <c r="N13" s="86">
        <v>1.5241867061701488</v>
      </c>
      <c r="O13" s="86">
        <v>1.9182138591511084</v>
      </c>
      <c r="P13" s="86">
        <v>1.923999677283637</v>
      </c>
      <c r="Q13" s="86">
        <v>1.793561314113578</v>
      </c>
      <c r="R13" s="86">
        <v>2.3635543963771291</v>
      </c>
      <c r="S13" s="181">
        <f t="shared" si="0"/>
        <v>3.0419385751611352</v>
      </c>
      <c r="T13" s="183">
        <f t="shared" si="1"/>
        <v>0.31779960784070305</v>
      </c>
      <c r="U13" s="183">
        <f t="shared" si="2"/>
        <v>0.5506987344851435</v>
      </c>
      <c r="V13" s="101"/>
      <c r="W13" s="109"/>
      <c r="X13" s="109"/>
      <c r="Y13" s="109"/>
      <c r="Z13" s="109"/>
      <c r="AA13" s="109"/>
      <c r="AB13" s="109"/>
      <c r="AC13" s="109"/>
      <c r="AD13" s="109"/>
      <c r="AE13" s="101"/>
      <c r="AF13" s="101"/>
    </row>
    <row r="14" spans="1:32" s="151" customFormat="1">
      <c r="A14" s="225" t="s">
        <v>92</v>
      </c>
      <c r="B14" s="226" t="s">
        <v>100</v>
      </c>
      <c r="C14" s="87">
        <v>0.52736729924974757</v>
      </c>
      <c r="D14" s="87">
        <v>0.799376389053153</v>
      </c>
      <c r="E14" s="87">
        <v>1.0774435217065468</v>
      </c>
      <c r="F14" s="87">
        <v>0.56979563251890952</v>
      </c>
      <c r="G14" s="86">
        <v>0.32999593649433567</v>
      </c>
      <c r="H14" s="86">
        <v>0.7376898685254657</v>
      </c>
      <c r="I14" s="86">
        <v>2.0048958442952145</v>
      </c>
      <c r="J14" s="86">
        <v>0.81971098723658431</v>
      </c>
      <c r="K14" s="86">
        <v>1.1946736394936708</v>
      </c>
      <c r="L14" s="86">
        <v>1.3852365797452497</v>
      </c>
      <c r="M14" s="86">
        <v>1.6237308692791301</v>
      </c>
      <c r="N14" s="86">
        <v>0.68302008045991647</v>
      </c>
      <c r="O14" s="86">
        <v>0.88056403455314725</v>
      </c>
      <c r="P14" s="86">
        <v>1.5184370612620059</v>
      </c>
      <c r="Q14" s="86">
        <v>1.9370582303487462</v>
      </c>
      <c r="R14" s="86">
        <v>1.2379792378126462</v>
      </c>
      <c r="S14" s="181">
        <f t="shared" si="0"/>
        <v>1.5933023604293595</v>
      </c>
      <c r="T14" s="183">
        <f t="shared" si="1"/>
        <v>-0.36089725212351442</v>
      </c>
      <c r="U14" s="183">
        <f t="shared" si="2"/>
        <v>0.81250782111566022</v>
      </c>
      <c r="V14" s="101"/>
      <c r="W14" s="109"/>
      <c r="X14" s="109"/>
      <c r="Y14" s="109"/>
      <c r="Z14" s="109"/>
      <c r="AA14" s="109"/>
      <c r="AB14" s="109"/>
      <c r="AC14" s="109"/>
      <c r="AD14" s="109"/>
      <c r="AE14" s="101"/>
      <c r="AF14" s="101"/>
    </row>
    <row r="15" spans="1:32" s="151" customFormat="1">
      <c r="A15" s="225" t="s">
        <v>93</v>
      </c>
      <c r="B15" s="226" t="s">
        <v>101</v>
      </c>
      <c r="C15" s="87">
        <v>2.6244100712656175</v>
      </c>
      <c r="D15" s="87">
        <v>2.2561261843217135</v>
      </c>
      <c r="E15" s="87">
        <v>2.2816258002694889</v>
      </c>
      <c r="F15" s="87">
        <v>3.374253424439114</v>
      </c>
      <c r="G15" s="86">
        <v>2.5897340063617853</v>
      </c>
      <c r="H15" s="86">
        <v>6.0960704671168919</v>
      </c>
      <c r="I15" s="86">
        <v>2.6321768079466561</v>
      </c>
      <c r="J15" s="86">
        <v>2.300293651395382</v>
      </c>
      <c r="K15" s="86">
        <v>2.1309801446528986</v>
      </c>
      <c r="L15" s="86">
        <v>1.8874769885732927</v>
      </c>
      <c r="M15" s="86">
        <v>1.5273697680009781</v>
      </c>
      <c r="N15" s="86">
        <v>2.2585394997864823</v>
      </c>
      <c r="O15" s="86">
        <v>1.354691976273088</v>
      </c>
      <c r="P15" s="86">
        <v>2.2545793748933503</v>
      </c>
      <c r="Q15" s="86">
        <v>2.4289277983001498</v>
      </c>
      <c r="R15" s="86">
        <v>3.9855240405257062</v>
      </c>
      <c r="S15" s="181">
        <f t="shared" si="0"/>
        <v>5.1294437478107255</v>
      </c>
      <c r="T15" s="183">
        <f t="shared" si="1"/>
        <v>0.64085735414404565</v>
      </c>
      <c r="U15" s="183">
        <f t="shared" si="2"/>
        <v>0.76464659613103492</v>
      </c>
      <c r="V15" s="101"/>
      <c r="W15" s="109"/>
      <c r="X15" s="109"/>
      <c r="Y15" s="109"/>
      <c r="Z15" s="109"/>
      <c r="AA15" s="109"/>
      <c r="AB15" s="109"/>
      <c r="AC15" s="109"/>
      <c r="AD15" s="109"/>
      <c r="AE15" s="101"/>
      <c r="AF15" s="101"/>
    </row>
    <row r="16" spans="1:32" s="151" customFormat="1">
      <c r="A16" s="225" t="s">
        <v>94</v>
      </c>
      <c r="B16" s="226" t="s">
        <v>102</v>
      </c>
      <c r="C16" s="87">
        <v>0.36812209407160906</v>
      </c>
      <c r="D16" s="87">
        <v>0.42107164453814966</v>
      </c>
      <c r="E16" s="87">
        <v>0.34252199640392489</v>
      </c>
      <c r="F16" s="87">
        <v>0.24826261823766649</v>
      </c>
      <c r="G16" s="86">
        <v>0.42719183496769902</v>
      </c>
      <c r="H16" s="86">
        <v>0.50750560916187515</v>
      </c>
      <c r="I16" s="86">
        <v>0.46553486090765817</v>
      </c>
      <c r="J16" s="86">
        <v>0.81263037790920889</v>
      </c>
      <c r="K16" s="86">
        <v>1.0154235501893765</v>
      </c>
      <c r="L16" s="86">
        <v>1.3398588708822585</v>
      </c>
      <c r="M16" s="86">
        <v>1.6419327655758524</v>
      </c>
      <c r="N16" s="86">
        <v>1.2402312231042558</v>
      </c>
      <c r="O16" s="86">
        <v>1.3982883346863826</v>
      </c>
      <c r="P16" s="86">
        <v>1.4924854090172175</v>
      </c>
      <c r="Q16" s="86">
        <v>1.6295213198480598</v>
      </c>
      <c r="R16" s="86">
        <v>1.626186747141714</v>
      </c>
      <c r="S16" s="181">
        <f t="shared" si="0"/>
        <v>2.0929326628270588</v>
      </c>
      <c r="T16" s="183">
        <f t="shared" si="1"/>
        <v>-2.0463510760674319E-3</v>
      </c>
      <c r="U16" s="183">
        <f t="shared" si="2"/>
        <v>0.31119642599500508</v>
      </c>
      <c r="V16" s="101"/>
      <c r="W16" s="109"/>
      <c r="X16" s="109"/>
      <c r="Y16" s="109"/>
      <c r="Z16" s="109"/>
      <c r="AA16" s="109"/>
      <c r="AB16" s="109"/>
      <c r="AC16" s="109"/>
      <c r="AD16" s="109"/>
      <c r="AE16" s="101"/>
      <c r="AF16" s="101"/>
    </row>
    <row r="17" spans="1:32" s="151" customFormat="1">
      <c r="A17" s="225" t="s">
        <v>95</v>
      </c>
      <c r="B17" s="226" t="s">
        <v>103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181">
        <f t="shared" si="0"/>
        <v>0</v>
      </c>
      <c r="T17" s="183">
        <v>0</v>
      </c>
      <c r="U17" s="183">
        <v>0</v>
      </c>
      <c r="V17" s="101"/>
      <c r="W17" s="109"/>
      <c r="X17" s="109"/>
      <c r="Y17" s="109"/>
      <c r="Z17" s="109"/>
      <c r="AA17" s="109"/>
      <c r="AB17" s="109"/>
      <c r="AC17" s="109"/>
      <c r="AD17" s="109"/>
      <c r="AE17" s="101"/>
      <c r="AF17" s="101"/>
    </row>
    <row r="18" spans="1:32" s="151" customFormat="1">
      <c r="A18" s="231" t="s">
        <v>141</v>
      </c>
      <c r="B18" s="231"/>
      <c r="C18" s="231"/>
      <c r="D18" s="231"/>
      <c r="E18" s="231"/>
      <c r="F18" s="231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3"/>
      <c r="T18" s="93"/>
      <c r="U18" s="93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</row>
    <row r="19" spans="1:32" s="151" customFormat="1">
      <c r="A19" s="47"/>
      <c r="B19" s="47"/>
      <c r="C19" s="47"/>
      <c r="D19" s="47"/>
      <c r="E19" s="47"/>
      <c r="F19" s="47"/>
      <c r="G19" s="87"/>
      <c r="H19" s="87"/>
      <c r="I19" s="87"/>
      <c r="J19" s="87"/>
      <c r="K19" s="87"/>
      <c r="L19" s="127"/>
      <c r="M19" s="127"/>
      <c r="N19" s="127"/>
      <c r="O19" s="127"/>
      <c r="P19" s="127"/>
      <c r="Q19" s="127"/>
      <c r="R19" s="127"/>
      <c r="S19" s="173"/>
      <c r="T19" s="183"/>
      <c r="U19" s="183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</row>
    <row r="20" spans="1:32">
      <c r="A20" s="257"/>
      <c r="B20" s="257"/>
      <c r="C20" s="257"/>
      <c r="D20" s="257"/>
      <c r="E20" s="257"/>
      <c r="F20" s="257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9"/>
      <c r="T20" s="51"/>
    </row>
    <row r="21" spans="1:32">
      <c r="L21" s="51"/>
      <c r="M21" s="51"/>
      <c r="N21" s="51"/>
      <c r="O21" s="51"/>
      <c r="P21" s="51"/>
      <c r="Q21" s="51"/>
      <c r="R21" s="51"/>
      <c r="S21" s="51"/>
      <c r="T21" s="51"/>
    </row>
    <row r="22" spans="1:32"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51"/>
      <c r="T22" s="51"/>
    </row>
    <row r="23" spans="1:32"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51"/>
      <c r="T23" s="51"/>
    </row>
    <row r="24" spans="1:32"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51"/>
      <c r="T24" s="51"/>
    </row>
    <row r="25" spans="1:32"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51"/>
      <c r="T25" s="51"/>
    </row>
    <row r="26" spans="1:32"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51"/>
      <c r="T26" s="51"/>
    </row>
    <row r="27" spans="1:32"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51"/>
      <c r="T27" s="51"/>
    </row>
    <row r="28" spans="1:32"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51"/>
      <c r="T28" s="51"/>
    </row>
    <row r="29" spans="1:32"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51"/>
      <c r="T29" s="51"/>
    </row>
    <row r="30" spans="1:32"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51"/>
      <c r="T30" s="51"/>
    </row>
    <row r="31" spans="1:32">
      <c r="L31" s="51"/>
      <c r="M31" s="51"/>
      <c r="N31" s="51"/>
      <c r="O31" s="51"/>
      <c r="P31" s="51"/>
      <c r="Q31" s="51"/>
      <c r="R31" s="51"/>
      <c r="S31" s="51"/>
      <c r="T31" s="51"/>
    </row>
    <row r="32" spans="1:32">
      <c r="L32" s="51"/>
      <c r="M32" s="51"/>
      <c r="N32" s="51"/>
      <c r="O32" s="51"/>
      <c r="P32" s="51"/>
      <c r="Q32" s="51"/>
      <c r="R32" s="51"/>
      <c r="S32" s="51"/>
      <c r="T32" s="51"/>
    </row>
    <row r="33" spans="1:21">
      <c r="L33" s="51"/>
      <c r="M33" s="51"/>
      <c r="N33" s="51"/>
      <c r="O33" s="51"/>
      <c r="P33" s="51"/>
      <c r="Q33" s="51"/>
      <c r="R33" s="51"/>
      <c r="S33" s="51"/>
      <c r="T33" s="51"/>
    </row>
    <row r="34" spans="1:21">
      <c r="A34" s="47"/>
      <c r="L34" s="51"/>
      <c r="M34" s="51"/>
      <c r="N34" s="51"/>
      <c r="O34" s="51"/>
      <c r="P34" s="51"/>
      <c r="Q34" s="51"/>
      <c r="R34" s="51"/>
      <c r="S34" s="51"/>
      <c r="T34" s="51"/>
    </row>
    <row r="35" spans="1:21">
      <c r="A35" s="47"/>
      <c r="L35" s="51"/>
      <c r="M35" s="51"/>
      <c r="N35" s="51"/>
      <c r="O35" s="51"/>
      <c r="P35" s="51"/>
      <c r="Q35" s="51"/>
      <c r="R35" s="51"/>
      <c r="S35" s="51"/>
      <c r="T35" s="51"/>
    </row>
    <row r="36" spans="1:21">
      <c r="A36" s="47"/>
      <c r="L36" s="51"/>
      <c r="M36" s="51"/>
      <c r="N36" s="51"/>
      <c r="O36" s="51"/>
      <c r="P36" s="51"/>
      <c r="Q36" s="51"/>
      <c r="R36" s="51"/>
      <c r="S36" s="51"/>
      <c r="T36" s="51"/>
    </row>
    <row r="37" spans="1:21">
      <c r="A37" s="47"/>
      <c r="L37" s="51"/>
      <c r="M37" s="51"/>
      <c r="N37" s="51"/>
      <c r="O37" s="51"/>
      <c r="P37" s="51"/>
      <c r="Q37" s="51"/>
      <c r="R37" s="51"/>
      <c r="S37" s="51"/>
      <c r="T37" s="51"/>
    </row>
    <row r="38" spans="1:21">
      <c r="A38" s="47"/>
      <c r="L38" s="51"/>
      <c r="M38" s="51"/>
      <c r="N38" s="51"/>
      <c r="O38" s="51"/>
      <c r="P38" s="51"/>
      <c r="Q38" s="51"/>
      <c r="R38" s="51"/>
      <c r="S38" s="51"/>
      <c r="T38" s="51"/>
    </row>
    <row r="39" spans="1:21">
      <c r="A39" s="47"/>
      <c r="L39" s="51"/>
      <c r="M39" s="51"/>
      <c r="N39" s="51"/>
      <c r="O39" s="51"/>
      <c r="P39" s="51"/>
      <c r="Q39" s="51"/>
      <c r="R39" s="51"/>
      <c r="S39" s="51"/>
      <c r="T39" s="51"/>
    </row>
    <row r="40" spans="1:21">
      <c r="A40" s="47"/>
      <c r="L40" s="51"/>
      <c r="M40" s="51"/>
      <c r="N40" s="51"/>
      <c r="O40" s="51"/>
      <c r="P40" s="51"/>
      <c r="Q40" s="51"/>
      <c r="R40" s="51"/>
      <c r="S40" s="51"/>
      <c r="T40" s="51"/>
    </row>
    <row r="41" spans="1:21">
      <c r="A41" s="47"/>
      <c r="L41" s="51"/>
      <c r="M41" s="51"/>
      <c r="N41" s="51"/>
      <c r="O41" s="51"/>
      <c r="P41" s="51"/>
      <c r="Q41" s="51"/>
      <c r="R41" s="51"/>
      <c r="S41" s="51"/>
      <c r="T41" s="51"/>
    </row>
    <row r="42" spans="1:21">
      <c r="A42" s="47"/>
      <c r="L42" s="51"/>
      <c r="M42" s="51"/>
      <c r="N42" s="51"/>
      <c r="O42" s="51"/>
      <c r="P42" s="51"/>
      <c r="Q42" s="51"/>
      <c r="R42" s="51"/>
      <c r="S42" s="51"/>
      <c r="T42" s="51"/>
    </row>
    <row r="43" spans="1:2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01"/>
      <c r="M43" s="101"/>
      <c r="N43" s="101"/>
      <c r="O43" s="101"/>
      <c r="P43" s="101"/>
      <c r="Q43" s="101"/>
      <c r="R43" s="101"/>
      <c r="S43" s="101"/>
      <c r="T43" s="101"/>
      <c r="U43" s="151"/>
    </row>
    <row r="44" spans="1:21">
      <c r="A44" s="151"/>
      <c r="B44" s="151"/>
      <c r="C44" s="151"/>
      <c r="D44" s="151"/>
      <c r="E44" s="151"/>
      <c r="F44" s="151"/>
      <c r="G44" s="260"/>
      <c r="H44" s="260"/>
      <c r="I44" s="260"/>
      <c r="J44" s="260"/>
      <c r="K44" s="260"/>
      <c r="L44" s="261"/>
      <c r="M44" s="261"/>
      <c r="N44" s="261"/>
      <c r="O44" s="261"/>
      <c r="P44" s="261"/>
      <c r="Q44" s="261"/>
      <c r="R44" s="261"/>
      <c r="S44" s="101"/>
      <c r="T44" s="101"/>
      <c r="U44" s="151"/>
    </row>
    <row r="45" spans="1:21">
      <c r="A45" s="151"/>
      <c r="B45" s="151"/>
      <c r="C45" s="151"/>
      <c r="D45" s="151"/>
      <c r="E45" s="151"/>
      <c r="F45" s="151"/>
      <c r="G45" s="260"/>
      <c r="H45" s="260"/>
      <c r="I45" s="260"/>
      <c r="J45" s="260"/>
      <c r="K45" s="260"/>
      <c r="L45" s="261"/>
      <c r="M45" s="261"/>
      <c r="N45" s="261"/>
      <c r="O45" s="261"/>
      <c r="P45" s="261"/>
      <c r="Q45" s="261"/>
      <c r="R45" s="261"/>
      <c r="S45" s="101"/>
      <c r="T45" s="101"/>
      <c r="U45" s="151"/>
    </row>
    <row r="46" spans="1:21">
      <c r="A46" s="151"/>
      <c r="B46" s="151"/>
      <c r="C46" s="151"/>
      <c r="D46" s="151"/>
      <c r="E46" s="151"/>
      <c r="F46" s="151"/>
      <c r="G46" s="260"/>
      <c r="H46" s="260"/>
      <c r="I46" s="260"/>
      <c r="J46" s="260"/>
      <c r="K46" s="260"/>
      <c r="L46" s="261"/>
      <c r="M46" s="261"/>
      <c r="N46" s="261"/>
      <c r="O46" s="261"/>
      <c r="P46" s="261"/>
      <c r="Q46" s="261"/>
      <c r="R46" s="261"/>
      <c r="S46" s="101"/>
      <c r="T46" s="101"/>
      <c r="U46" s="151"/>
    </row>
    <row r="47" spans="1:21">
      <c r="A47" s="151"/>
      <c r="B47" s="151"/>
      <c r="C47" s="151"/>
      <c r="D47" s="151"/>
      <c r="E47" s="151"/>
      <c r="F47" s="151"/>
      <c r="G47" s="260"/>
      <c r="H47" s="260"/>
      <c r="I47" s="260"/>
      <c r="J47" s="260"/>
      <c r="K47" s="260"/>
      <c r="L47" s="261"/>
      <c r="M47" s="261"/>
      <c r="N47" s="261"/>
      <c r="O47" s="261"/>
      <c r="P47" s="261"/>
      <c r="Q47" s="261"/>
      <c r="R47" s="261"/>
      <c r="S47" s="101"/>
      <c r="T47" s="101"/>
      <c r="U47" s="151"/>
    </row>
    <row r="48" spans="1:21">
      <c r="A48" s="151"/>
      <c r="B48" s="151"/>
      <c r="C48" s="151"/>
      <c r="D48" s="151"/>
      <c r="E48" s="151"/>
      <c r="F48" s="151"/>
      <c r="G48" s="260"/>
      <c r="H48" s="260"/>
      <c r="I48" s="260"/>
      <c r="J48" s="260"/>
      <c r="K48" s="260"/>
      <c r="L48" s="261"/>
      <c r="M48" s="261"/>
      <c r="N48" s="261"/>
      <c r="O48" s="261"/>
      <c r="P48" s="261"/>
      <c r="Q48" s="261"/>
      <c r="R48" s="261"/>
      <c r="S48" s="101"/>
      <c r="T48" s="101"/>
      <c r="U48" s="151"/>
    </row>
    <row r="49" spans="1:21">
      <c r="A49" s="151"/>
      <c r="B49" s="151"/>
      <c r="C49" s="151"/>
      <c r="D49" s="151"/>
      <c r="E49" s="151"/>
      <c r="F49" s="151"/>
      <c r="G49" s="260"/>
      <c r="H49" s="260"/>
      <c r="I49" s="260"/>
      <c r="J49" s="260"/>
      <c r="K49" s="260"/>
      <c r="L49" s="261"/>
      <c r="M49" s="261"/>
      <c r="N49" s="261"/>
      <c r="O49" s="261"/>
      <c r="P49" s="261"/>
      <c r="Q49" s="261"/>
      <c r="R49" s="261"/>
      <c r="S49" s="101"/>
      <c r="T49" s="101"/>
      <c r="U49" s="151"/>
    </row>
    <row r="50" spans="1:21">
      <c r="A50" s="151"/>
      <c r="B50" s="151"/>
      <c r="C50" s="151"/>
      <c r="D50" s="151"/>
      <c r="E50" s="151"/>
      <c r="F50" s="151"/>
      <c r="G50" s="260"/>
      <c r="H50" s="260"/>
      <c r="I50" s="260"/>
      <c r="J50" s="260"/>
      <c r="K50" s="260"/>
      <c r="L50" s="261"/>
      <c r="M50" s="261"/>
      <c r="N50" s="261"/>
      <c r="O50" s="261"/>
      <c r="P50" s="261"/>
      <c r="Q50" s="261"/>
      <c r="R50" s="261"/>
      <c r="S50" s="101"/>
      <c r="T50" s="101"/>
      <c r="U50" s="151"/>
    </row>
    <row r="51" spans="1:21">
      <c r="A51" s="151"/>
      <c r="B51" s="151"/>
      <c r="C51" s="151"/>
      <c r="D51" s="151"/>
      <c r="E51" s="151"/>
      <c r="F51" s="151"/>
      <c r="G51" s="260"/>
      <c r="H51" s="260"/>
      <c r="I51" s="260"/>
      <c r="J51" s="260"/>
      <c r="K51" s="260"/>
      <c r="L51" s="261"/>
      <c r="M51" s="261"/>
      <c r="N51" s="261"/>
      <c r="O51" s="261"/>
      <c r="P51" s="261"/>
      <c r="Q51" s="261"/>
      <c r="R51" s="261"/>
      <c r="S51" s="101"/>
      <c r="T51" s="101"/>
      <c r="U51" s="151"/>
    </row>
    <row r="52" spans="1:21">
      <c r="A52" s="151"/>
      <c r="B52" s="151"/>
      <c r="C52" s="151"/>
      <c r="D52" s="151"/>
      <c r="E52" s="151"/>
      <c r="F52" s="151"/>
      <c r="G52" s="260"/>
      <c r="H52" s="260"/>
      <c r="I52" s="260"/>
      <c r="J52" s="260"/>
      <c r="K52" s="260"/>
      <c r="L52" s="261"/>
      <c r="M52" s="261"/>
      <c r="N52" s="261"/>
      <c r="O52" s="261"/>
      <c r="P52" s="261"/>
      <c r="Q52" s="261"/>
      <c r="R52" s="261"/>
      <c r="S52" s="101"/>
      <c r="T52" s="101"/>
      <c r="U52" s="151"/>
    </row>
    <row r="53" spans="1:21">
      <c r="A53" s="151"/>
      <c r="B53" s="151"/>
      <c r="C53" s="151"/>
      <c r="D53" s="151"/>
      <c r="E53" s="151"/>
      <c r="F53" s="151"/>
      <c r="G53" s="260"/>
      <c r="H53" s="260"/>
      <c r="I53" s="260"/>
      <c r="J53" s="260"/>
      <c r="K53" s="260"/>
      <c r="L53" s="261"/>
      <c r="M53" s="261"/>
      <c r="N53" s="261"/>
      <c r="O53" s="261"/>
      <c r="P53" s="261"/>
      <c r="Q53" s="261"/>
      <c r="R53" s="261"/>
      <c r="S53" s="101"/>
      <c r="T53" s="101"/>
      <c r="U53" s="151"/>
    </row>
    <row r="54" spans="1:21">
      <c r="A54" s="151"/>
      <c r="B54" s="151"/>
      <c r="C54" s="151"/>
      <c r="D54" s="151"/>
      <c r="E54" s="151"/>
      <c r="F54" s="151"/>
      <c r="G54" s="260"/>
      <c r="H54" s="260"/>
      <c r="I54" s="260"/>
      <c r="J54" s="260"/>
      <c r="K54" s="260"/>
      <c r="L54" s="261"/>
      <c r="M54" s="261"/>
      <c r="N54" s="261"/>
      <c r="O54" s="261"/>
      <c r="P54" s="261"/>
      <c r="Q54" s="261"/>
      <c r="R54" s="261"/>
      <c r="S54" s="101"/>
      <c r="T54" s="101"/>
      <c r="U54" s="151"/>
    </row>
    <row r="55" spans="1:21">
      <c r="A55" s="151"/>
      <c r="B55" s="151"/>
      <c r="C55" s="151"/>
      <c r="D55" s="151"/>
      <c r="E55" s="151"/>
      <c r="F55" s="151"/>
      <c r="G55" s="260"/>
      <c r="H55" s="260"/>
      <c r="I55" s="260"/>
      <c r="J55" s="260"/>
      <c r="K55" s="260"/>
      <c r="L55" s="261"/>
      <c r="M55" s="261"/>
      <c r="N55" s="261"/>
      <c r="O55" s="261"/>
      <c r="P55" s="261"/>
      <c r="Q55" s="261"/>
      <c r="R55" s="261"/>
      <c r="S55" s="101"/>
      <c r="T55" s="101"/>
      <c r="U55" s="151"/>
    </row>
    <row r="56" spans="1:21">
      <c r="A56" s="151"/>
      <c r="B56" s="151"/>
      <c r="C56" s="151"/>
      <c r="D56" s="151"/>
      <c r="E56" s="151"/>
      <c r="F56" s="151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151"/>
      <c r="T56" s="151"/>
      <c r="U56" s="151"/>
    </row>
    <row r="57" spans="1:21">
      <c r="A57" s="151"/>
      <c r="B57" s="151"/>
      <c r="C57" s="151"/>
      <c r="D57" s="151"/>
      <c r="E57" s="151"/>
      <c r="F57" s="151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151"/>
      <c r="T57" s="151"/>
      <c r="U57" s="151"/>
    </row>
    <row r="58" spans="1:21">
      <c r="A58" s="151"/>
      <c r="B58" s="151"/>
      <c r="C58" s="151"/>
      <c r="D58" s="151"/>
      <c r="E58" s="151"/>
      <c r="F58" s="151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151"/>
      <c r="T58" s="151"/>
      <c r="U58" s="151"/>
    </row>
    <row r="59" spans="1:21">
      <c r="A59" s="151"/>
      <c r="B59" s="151"/>
      <c r="C59" s="151"/>
      <c r="D59" s="151"/>
      <c r="E59" s="151"/>
      <c r="F59" s="151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151"/>
      <c r="T59" s="151"/>
      <c r="U59" s="151"/>
    </row>
    <row r="60" spans="1:21">
      <c r="A60" s="151"/>
      <c r="B60" s="151"/>
      <c r="C60" s="151"/>
      <c r="D60" s="151"/>
      <c r="E60" s="151"/>
      <c r="F60" s="151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151"/>
      <c r="T60" s="151"/>
      <c r="U60" s="151"/>
    </row>
    <row r="61" spans="1:21">
      <c r="A61" s="151"/>
      <c r="B61" s="151"/>
      <c r="C61" s="151"/>
      <c r="D61" s="151"/>
      <c r="E61" s="151"/>
      <c r="F61" s="151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151"/>
      <c r="T61" s="151"/>
      <c r="U61" s="151"/>
    </row>
    <row r="62" spans="1:21">
      <c r="A62" s="47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</row>
    <row r="63" spans="1:21">
      <c r="A63" s="47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B1:R39"/>
  <sheetViews>
    <sheetView topLeftCell="A11" zoomScale="110" zoomScaleNormal="110" workbookViewId="0">
      <selection activeCell="L10" sqref="L10"/>
    </sheetView>
  </sheetViews>
  <sheetFormatPr defaultRowHeight="19.5"/>
  <cols>
    <col min="1" max="1" width="2.85546875" style="47" customWidth="1"/>
    <col min="2" max="2" width="13.5703125" style="47" customWidth="1"/>
    <col min="3" max="3" width="8.42578125" style="47" customWidth="1"/>
    <col min="4" max="4" width="10.42578125" style="47" customWidth="1"/>
    <col min="5" max="5" width="10.140625" style="47" customWidth="1"/>
    <col min="6" max="7" width="9" style="47" customWidth="1"/>
    <col min="8" max="8" width="9.140625" style="47" customWidth="1"/>
    <col min="9" max="9" width="9" style="47" customWidth="1"/>
    <col min="10" max="10" width="9.42578125" style="47" customWidth="1"/>
    <col min="11" max="11" width="9" style="47" customWidth="1"/>
    <col min="12" max="12" width="10" style="47" customWidth="1"/>
    <col min="13" max="13" width="10.28515625" style="47" customWidth="1"/>
    <col min="14" max="15" width="9.28515625" style="47" customWidth="1"/>
    <col min="16" max="18" width="9.7109375" style="47" bestFit="1" customWidth="1"/>
    <col min="19" max="16384" width="9.140625" style="47"/>
  </cols>
  <sheetData>
    <row r="1" spans="2:18" ht="13.5" customHeight="1">
      <c r="O1" s="105"/>
    </row>
    <row r="2" spans="2:18">
      <c r="B2" s="50" t="s">
        <v>76</v>
      </c>
      <c r="C2" s="50"/>
      <c r="D2" s="50"/>
      <c r="E2" s="50"/>
      <c r="F2" s="50"/>
      <c r="O2" s="105"/>
    </row>
    <row r="3" spans="2:18" ht="12.75" customHeight="1">
      <c r="B3" s="61"/>
      <c r="C3" s="61"/>
      <c r="D3" s="61"/>
      <c r="E3" s="61"/>
      <c r="F3" s="61"/>
      <c r="G3" s="139"/>
      <c r="K3" s="328"/>
      <c r="L3" s="328"/>
      <c r="M3" s="328"/>
      <c r="O3" s="105"/>
    </row>
    <row r="4" spans="2:18" ht="17.25" customHeight="1" thickBot="1">
      <c r="B4" s="52"/>
      <c r="C4" s="52" t="s">
        <v>111</v>
      </c>
      <c r="D4" s="52" t="s">
        <v>112</v>
      </c>
      <c r="E4" s="52" t="s">
        <v>113</v>
      </c>
      <c r="F4" s="52" t="s">
        <v>114</v>
      </c>
      <c r="G4" s="329" t="s">
        <v>22</v>
      </c>
      <c r="H4" s="329" t="s">
        <v>23</v>
      </c>
      <c r="I4" s="329" t="s">
        <v>70</v>
      </c>
      <c r="J4" s="329" t="s">
        <v>72</v>
      </c>
      <c r="K4" s="329" t="s">
        <v>75</v>
      </c>
      <c r="L4" s="329" t="s">
        <v>80</v>
      </c>
      <c r="M4" s="329" t="s">
        <v>81</v>
      </c>
      <c r="N4" s="329" t="s">
        <v>82</v>
      </c>
      <c r="O4" s="329" t="s">
        <v>84</v>
      </c>
      <c r="P4" s="329" t="s">
        <v>106</v>
      </c>
      <c r="Q4" s="329" t="s">
        <v>109</v>
      </c>
      <c r="R4" s="329" t="s">
        <v>110</v>
      </c>
    </row>
    <row r="5" spans="2:18">
      <c r="B5" s="102" t="s">
        <v>2</v>
      </c>
      <c r="C5" s="158">
        <v>24.971969296673908</v>
      </c>
      <c r="D5" s="158">
        <v>26.088851382425194</v>
      </c>
      <c r="E5" s="158">
        <v>21.200743043288018</v>
      </c>
      <c r="F5" s="158">
        <v>22.971509854539896</v>
      </c>
      <c r="G5" s="110">
        <v>26.829842134048139</v>
      </c>
      <c r="H5" s="110">
        <v>39.758364500290412</v>
      </c>
      <c r="I5" s="110">
        <v>20.852543819444463</v>
      </c>
      <c r="J5" s="110">
        <v>26.719115089606319</v>
      </c>
      <c r="K5" s="110">
        <v>36.702909888548511</v>
      </c>
      <c r="L5" s="87">
        <v>33.196537109389311</v>
      </c>
      <c r="M5" s="87">
        <v>20.470280179232319</v>
      </c>
      <c r="N5" s="111">
        <v>24.211540970635202</v>
      </c>
      <c r="O5" s="111">
        <v>28.947646379199107</v>
      </c>
      <c r="P5" s="111">
        <v>43.559322552808325</v>
      </c>
      <c r="Q5" s="111">
        <v>29.261703840601538</v>
      </c>
      <c r="R5" s="111">
        <v>36.924527689745823</v>
      </c>
    </row>
    <row r="6" spans="2:18">
      <c r="B6" s="102" t="s">
        <v>3</v>
      </c>
      <c r="C6" s="158">
        <v>136.33950551458872</v>
      </c>
      <c r="D6" s="158">
        <v>126.97558263160354</v>
      </c>
      <c r="E6" s="158">
        <v>154.87228313259396</v>
      </c>
      <c r="F6" s="158">
        <v>136.01876003283681</v>
      </c>
      <c r="G6" s="110">
        <v>112.56539431322203</v>
      </c>
      <c r="H6" s="110">
        <v>122.96173436886181</v>
      </c>
      <c r="I6" s="110">
        <v>131.62822433649836</v>
      </c>
      <c r="J6" s="110">
        <v>125.58999321391669</v>
      </c>
      <c r="K6" s="110">
        <v>111.67994646303514</v>
      </c>
      <c r="L6" s="87">
        <v>118.46279800437131</v>
      </c>
      <c r="M6" s="87">
        <v>120.84310342451673</v>
      </c>
      <c r="N6" s="111">
        <v>115.16771712098573</v>
      </c>
      <c r="O6" s="111">
        <v>107.58357464314076</v>
      </c>
      <c r="P6" s="111">
        <v>111.83802233678752</v>
      </c>
      <c r="Q6" s="111">
        <v>130.82337712334839</v>
      </c>
      <c r="R6" s="111">
        <v>126.38719795290039</v>
      </c>
    </row>
    <row r="7" spans="2:18">
      <c r="B7" s="102" t="s">
        <v>4</v>
      </c>
      <c r="C7" s="158">
        <v>4.9947638900466371</v>
      </c>
      <c r="D7" s="158">
        <v>3.3490960989541732</v>
      </c>
      <c r="E7" s="158">
        <v>5.7833886368538057</v>
      </c>
      <c r="F7" s="158">
        <v>6.6218471016295792</v>
      </c>
      <c r="G7" s="110">
        <v>4.8339482581493813</v>
      </c>
      <c r="H7" s="110">
        <v>4.4820051835875407</v>
      </c>
      <c r="I7" s="87">
        <v>4.3484350934680895</v>
      </c>
      <c r="J7" s="110">
        <v>5.9944789781257199</v>
      </c>
      <c r="K7" s="110">
        <v>3.9043152751303141</v>
      </c>
      <c r="L7" s="87">
        <v>12.441465975690098</v>
      </c>
      <c r="M7" s="87">
        <v>6.1302883321905792</v>
      </c>
      <c r="N7" s="111">
        <v>10.335641224126757</v>
      </c>
      <c r="O7" s="111">
        <v>8.6930042885178622</v>
      </c>
      <c r="P7" s="111">
        <v>9.0439031878534255</v>
      </c>
      <c r="Q7" s="111">
        <v>5.9545556985987433</v>
      </c>
      <c r="R7" s="111">
        <v>4.7399028210944492</v>
      </c>
    </row>
    <row r="8" spans="2:18">
      <c r="B8" s="102" t="s">
        <v>20</v>
      </c>
      <c r="C8" s="157">
        <f>SUM(C5:C7)</f>
        <v>166.30623870130927</v>
      </c>
      <c r="D8" s="157">
        <f>SUM(D5:D7)</f>
        <v>156.4135301129829</v>
      </c>
      <c r="E8" s="157">
        <f>SUM(E5:E7)</f>
        <v>181.85641481273578</v>
      </c>
      <c r="F8" s="157">
        <f>SUM(F5:F7)</f>
        <v>165.6121169890063</v>
      </c>
      <c r="G8" s="330">
        <f t="shared" ref="G8:M8" si="0">SUM(G5:G7)</f>
        <v>144.22918470541956</v>
      </c>
      <c r="H8" s="330">
        <f t="shared" si="0"/>
        <v>167.20210405273977</v>
      </c>
      <c r="I8" s="330">
        <f t="shared" si="0"/>
        <v>156.82920324941091</v>
      </c>
      <c r="J8" s="330">
        <f t="shared" si="0"/>
        <v>158.30358728164873</v>
      </c>
      <c r="K8" s="330">
        <f t="shared" si="0"/>
        <v>152.28717162671396</v>
      </c>
      <c r="L8" s="330">
        <f t="shared" si="0"/>
        <v>164.10080108945073</v>
      </c>
      <c r="M8" s="330">
        <f t="shared" si="0"/>
        <v>147.44367193593965</v>
      </c>
      <c r="N8" s="200">
        <f>SUM(N5:N7)</f>
        <v>149.71489931574769</v>
      </c>
      <c r="O8" s="200">
        <f>SUM(O5:O7)</f>
        <v>145.22422531085775</v>
      </c>
      <c r="P8" s="200">
        <f>SUM(P5:P7)</f>
        <v>164.44124807744927</v>
      </c>
      <c r="Q8" s="200">
        <f>SUM(Q5:Q7)</f>
        <v>166.03963666254867</v>
      </c>
      <c r="R8" s="200">
        <f>SUM(R5:R7)</f>
        <v>168.05162846374068</v>
      </c>
    </row>
    <row r="9" spans="2:18" ht="20.25" thickBot="1">
      <c r="B9" s="161" t="s">
        <v>21</v>
      </c>
      <c r="C9" s="162">
        <f>+C5+C7-C6</f>
        <v>-106.37277232786818</v>
      </c>
      <c r="D9" s="162">
        <f>+D5+D7-D6</f>
        <v>-97.537635150224176</v>
      </c>
      <c r="E9" s="162">
        <f>+E5+E7-E6</f>
        <v>-127.88815145245215</v>
      </c>
      <c r="F9" s="162">
        <f>+F5+F7-F6</f>
        <v>-106.42540307666734</v>
      </c>
      <c r="G9" s="100">
        <f t="shared" ref="G9:R9" si="1">+G5+G7-G6</f>
        <v>-80.901603921024503</v>
      </c>
      <c r="H9" s="100">
        <f t="shared" si="1"/>
        <v>-78.721364684983854</v>
      </c>
      <c r="I9" s="100">
        <f t="shared" si="1"/>
        <v>-106.42724542358582</v>
      </c>
      <c r="J9" s="100">
        <f t="shared" si="1"/>
        <v>-92.876399146184639</v>
      </c>
      <c r="K9" s="100">
        <f t="shared" si="1"/>
        <v>-71.072721299356317</v>
      </c>
      <c r="L9" s="100">
        <f t="shared" si="1"/>
        <v>-72.82479491929189</v>
      </c>
      <c r="M9" s="100">
        <f t="shared" si="1"/>
        <v>-94.242534913093834</v>
      </c>
      <c r="N9" s="100">
        <f t="shared" si="1"/>
        <v>-80.620534926223769</v>
      </c>
      <c r="O9" s="100">
        <f t="shared" si="1"/>
        <v>-69.942923975423795</v>
      </c>
      <c r="P9" s="100">
        <f t="shared" si="1"/>
        <v>-59.234796596125769</v>
      </c>
      <c r="Q9" s="100">
        <f t="shared" si="1"/>
        <v>-95.607117584148114</v>
      </c>
      <c r="R9" s="100">
        <f t="shared" si="1"/>
        <v>-84.722767442060132</v>
      </c>
    </row>
    <row r="10" spans="2:18">
      <c r="B10" s="61" t="s">
        <v>130</v>
      </c>
      <c r="C10" s="61"/>
      <c r="D10" s="61"/>
      <c r="E10" s="61"/>
      <c r="F10" s="61"/>
      <c r="G10" s="331"/>
    </row>
    <row r="11" spans="2:18">
      <c r="B11" s="61"/>
      <c r="C11" s="61"/>
      <c r="D11" s="61"/>
      <c r="E11" s="61"/>
      <c r="F11" s="61"/>
      <c r="G11" s="331"/>
      <c r="Q11" s="63"/>
    </row>
    <row r="12" spans="2:18">
      <c r="B12" s="61"/>
      <c r="C12" s="61"/>
      <c r="D12" s="61"/>
      <c r="E12" s="61"/>
      <c r="F12" s="61"/>
      <c r="G12" s="331"/>
      <c r="Q12" s="63"/>
    </row>
    <row r="13" spans="2:18">
      <c r="B13" s="61"/>
      <c r="C13" s="61"/>
      <c r="D13" s="61"/>
      <c r="E13" s="61"/>
      <c r="F13" s="61"/>
      <c r="G13" s="331"/>
    </row>
    <row r="14" spans="2:18">
      <c r="J14" s="188"/>
      <c r="K14" s="191"/>
      <c r="M14" s="104"/>
      <c r="N14" s="104"/>
    </row>
    <row r="15" spans="2:18">
      <c r="H15" s="188"/>
      <c r="I15" s="188"/>
      <c r="J15" s="188"/>
      <c r="K15" s="191"/>
    </row>
    <row r="16" spans="2:18">
      <c r="H16" s="188"/>
      <c r="I16" s="188"/>
      <c r="J16" s="188"/>
      <c r="K16" s="191"/>
    </row>
    <row r="17" spans="2:16">
      <c r="H17" s="188"/>
      <c r="I17" s="188"/>
      <c r="J17" s="188"/>
      <c r="K17" s="103"/>
    </row>
    <row r="18" spans="2:16">
      <c r="J18" s="188"/>
      <c r="K18" s="191"/>
    </row>
    <row r="19" spans="2:16">
      <c r="H19" s="188"/>
      <c r="I19" s="188"/>
      <c r="J19" s="188"/>
      <c r="K19" s="191"/>
      <c r="L19" s="188"/>
      <c r="M19" s="188"/>
      <c r="N19" s="188"/>
      <c r="O19" s="188"/>
      <c r="P19" s="188"/>
    </row>
    <row r="20" spans="2:16">
      <c r="H20" s="188"/>
      <c r="I20" s="188"/>
      <c r="J20" s="188"/>
      <c r="K20" s="191"/>
      <c r="L20" s="188"/>
      <c r="M20" s="188"/>
      <c r="N20" s="188"/>
      <c r="O20" s="188"/>
      <c r="P20" s="188"/>
    </row>
    <row r="21" spans="2:16">
      <c r="H21" s="188"/>
      <c r="I21" s="188"/>
      <c r="J21" s="188"/>
      <c r="K21" s="191"/>
      <c r="L21" s="188"/>
      <c r="M21" s="188"/>
      <c r="N21" s="188"/>
      <c r="O21" s="188"/>
      <c r="P21" s="188"/>
    </row>
    <row r="22" spans="2:16">
      <c r="K22" s="191"/>
    </row>
    <row r="23" spans="2:16">
      <c r="K23" s="191"/>
    </row>
    <row r="24" spans="2:16">
      <c r="K24" s="191"/>
    </row>
    <row r="25" spans="2:16">
      <c r="K25" s="191"/>
    </row>
    <row r="29" spans="2:16">
      <c r="B29" s="143"/>
      <c r="C29" s="143"/>
      <c r="D29" s="143"/>
      <c r="E29" s="143"/>
      <c r="F29" s="143"/>
    </row>
    <row r="30" spans="2:16">
      <c r="B30" s="143"/>
      <c r="C30" s="143"/>
      <c r="D30" s="143"/>
      <c r="E30" s="143"/>
      <c r="F30" s="143"/>
    </row>
    <row r="31" spans="2:16">
      <c r="B31" s="143"/>
      <c r="C31" s="143"/>
      <c r="D31" s="143"/>
      <c r="E31" s="143"/>
      <c r="F31" s="143"/>
    </row>
    <row r="32" spans="2:16">
      <c r="B32" s="143"/>
      <c r="C32" s="143"/>
      <c r="D32" s="143"/>
      <c r="E32" s="143"/>
      <c r="F32" s="143"/>
    </row>
    <row r="33" spans="2:7">
      <c r="B33" s="143"/>
      <c r="C33" s="143"/>
      <c r="D33" s="143"/>
      <c r="E33" s="143"/>
      <c r="F33" s="143"/>
    </row>
    <row r="34" spans="2:7">
      <c r="B34" s="143"/>
      <c r="C34" s="143"/>
      <c r="D34" s="143"/>
      <c r="E34" s="143"/>
      <c r="F34" s="143"/>
    </row>
    <row r="35" spans="2:7">
      <c r="B35" s="143"/>
      <c r="C35" s="143"/>
      <c r="D35" s="143"/>
      <c r="E35" s="143"/>
      <c r="F35" s="143"/>
    </row>
    <row r="36" spans="2:7">
      <c r="B36" s="143"/>
      <c r="C36" s="143"/>
      <c r="D36" s="143"/>
      <c r="E36" s="143"/>
      <c r="F36" s="143"/>
    </row>
    <row r="37" spans="2:7">
      <c r="B37" s="143"/>
      <c r="C37" s="143"/>
      <c r="D37" s="143"/>
      <c r="E37" s="143"/>
      <c r="F37" s="143"/>
    </row>
    <row r="38" spans="2:7">
      <c r="B38" s="143"/>
      <c r="C38" s="143"/>
      <c r="D38" s="143"/>
      <c r="E38" s="143"/>
      <c r="F38" s="143"/>
      <c r="G38" s="63"/>
    </row>
    <row r="39" spans="2:7">
      <c r="B39" s="143"/>
      <c r="C39" s="143"/>
      <c r="D39" s="143"/>
      <c r="E39" s="143"/>
      <c r="F39" s="14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</sheetPr>
  <dimension ref="B1:AI47"/>
  <sheetViews>
    <sheetView showGridLines="0" topLeftCell="A10" workbookViewId="0">
      <selection activeCell="D28" sqref="D28"/>
    </sheetView>
  </sheetViews>
  <sheetFormatPr defaultRowHeight="19.5"/>
  <cols>
    <col min="1" max="1" width="3.42578125" style="47" customWidth="1"/>
    <col min="2" max="2" width="10.85546875" style="82" customWidth="1"/>
    <col min="3" max="3" width="14.85546875" style="47" customWidth="1"/>
    <col min="4" max="4" width="8.7109375" style="47" customWidth="1"/>
    <col min="5" max="5" width="9.28515625" style="47" customWidth="1"/>
    <col min="6" max="6" width="8.85546875" style="47" customWidth="1"/>
    <col min="7" max="7" width="8.140625" style="47" customWidth="1"/>
    <col min="8" max="8" width="8.140625" style="151" customWidth="1"/>
    <col min="9" max="9" width="7.7109375" style="151" customWidth="1"/>
    <col min="10" max="10" width="8" style="47" customWidth="1"/>
    <col min="11" max="11" width="7.85546875" style="47" customWidth="1"/>
    <col min="12" max="12" width="7.42578125" style="47" customWidth="1"/>
    <col min="13" max="14" width="8.5703125" style="47" customWidth="1"/>
    <col min="15" max="15" width="8.140625" style="47" customWidth="1"/>
    <col min="16" max="16" width="8.42578125" style="47" customWidth="1"/>
    <col min="17" max="17" width="8.5703125" style="47" customWidth="1"/>
    <col min="18" max="18" width="8.42578125" style="47" customWidth="1"/>
    <col min="19" max="23" width="8.85546875" style="47" customWidth="1"/>
    <col min="24" max="24" width="7.85546875" style="47" customWidth="1"/>
    <col min="25" max="25" width="8.140625" style="47" customWidth="1"/>
    <col min="26" max="26" width="7.85546875" style="47" customWidth="1"/>
    <col min="27" max="27" width="7.42578125" style="47" customWidth="1"/>
    <col min="28" max="28" width="7.7109375" style="47" customWidth="1"/>
    <col min="29" max="30" width="9.140625" style="47"/>
    <col min="31" max="31" width="9.28515625" style="47" customWidth="1"/>
    <col min="32" max="16384" width="9.140625" style="47"/>
  </cols>
  <sheetData>
    <row r="1" spans="2:35">
      <c r="B1" s="82" t="s">
        <v>53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2:35" ht="20.25" thickBot="1">
      <c r="B2" s="332"/>
      <c r="C2" s="139"/>
      <c r="D2" s="139"/>
      <c r="E2" s="139"/>
      <c r="F2" s="139"/>
      <c r="G2" s="139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</row>
    <row r="3" spans="2:35">
      <c r="B3" s="334"/>
      <c r="C3" s="154"/>
      <c r="D3" s="154"/>
      <c r="E3" s="154"/>
      <c r="F3" s="154"/>
      <c r="G3" s="154"/>
      <c r="H3" s="372"/>
      <c r="I3" s="372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6"/>
      <c r="U3" s="335"/>
      <c r="V3" s="335"/>
      <c r="W3" s="335"/>
      <c r="X3" s="335"/>
      <c r="Y3" s="337"/>
      <c r="Z3" s="337"/>
      <c r="AA3" s="338"/>
      <c r="AB3" s="338"/>
      <c r="AC3" s="155"/>
      <c r="AD3" s="155"/>
      <c r="AE3" s="339"/>
      <c r="AF3" s="155"/>
      <c r="AG3" s="155"/>
      <c r="AH3" s="155"/>
      <c r="AI3" s="155"/>
    </row>
    <row r="4" spans="2:35" ht="22.5" customHeight="1">
      <c r="B4" s="102" t="s">
        <v>0</v>
      </c>
      <c r="C4" s="156" t="s">
        <v>24</v>
      </c>
      <c r="D4" s="156" t="s">
        <v>111</v>
      </c>
      <c r="E4" s="156" t="s">
        <v>112</v>
      </c>
      <c r="F4" s="156" t="s">
        <v>113</v>
      </c>
      <c r="G4" s="156" t="s">
        <v>114</v>
      </c>
      <c r="H4" s="340" t="s">
        <v>22</v>
      </c>
      <c r="I4" s="340" t="s">
        <v>23</v>
      </c>
      <c r="J4" s="340" t="s">
        <v>70</v>
      </c>
      <c r="K4" s="340" t="s">
        <v>72</v>
      </c>
      <c r="L4" s="340" t="s">
        <v>75</v>
      </c>
      <c r="M4" s="340" t="s">
        <v>80</v>
      </c>
      <c r="N4" s="340" t="s">
        <v>81</v>
      </c>
      <c r="O4" s="340" t="s">
        <v>82</v>
      </c>
      <c r="P4" s="340" t="s">
        <v>84</v>
      </c>
      <c r="Q4" s="340" t="s">
        <v>106</v>
      </c>
      <c r="R4" s="340" t="s">
        <v>109</v>
      </c>
      <c r="S4" s="340" t="s">
        <v>110</v>
      </c>
      <c r="T4" s="341" t="s">
        <v>111</v>
      </c>
      <c r="U4" s="156" t="s">
        <v>112</v>
      </c>
      <c r="V4" s="156" t="s">
        <v>113</v>
      </c>
      <c r="W4" s="156" t="s">
        <v>114</v>
      </c>
      <c r="X4" s="340" t="s">
        <v>22</v>
      </c>
      <c r="Y4" s="340" t="s">
        <v>23</v>
      </c>
      <c r="Z4" s="340" t="s">
        <v>70</v>
      </c>
      <c r="AA4" s="252" t="s">
        <v>72</v>
      </c>
      <c r="AB4" s="340" t="s">
        <v>75</v>
      </c>
      <c r="AC4" s="340" t="s">
        <v>80</v>
      </c>
      <c r="AD4" s="340" t="s">
        <v>81</v>
      </c>
      <c r="AE4" s="340" t="s">
        <v>82</v>
      </c>
      <c r="AF4" s="342" t="s">
        <v>84</v>
      </c>
      <c r="AG4" s="342" t="s">
        <v>106</v>
      </c>
      <c r="AH4" s="343" t="s">
        <v>109</v>
      </c>
      <c r="AI4" s="343" t="s">
        <v>110</v>
      </c>
    </row>
    <row r="5" spans="2:35">
      <c r="B5" s="102" t="s">
        <v>2</v>
      </c>
      <c r="C5" s="61" t="s">
        <v>29</v>
      </c>
      <c r="D5" s="158">
        <v>2.1600418507009795</v>
      </c>
      <c r="E5" s="158">
        <v>2.131017698467069</v>
      </c>
      <c r="F5" s="158">
        <v>5.2622352290344061</v>
      </c>
      <c r="G5" s="158">
        <v>1.9710945643673021</v>
      </c>
      <c r="H5" s="110">
        <v>1.8814909187072348</v>
      </c>
      <c r="I5" s="86">
        <v>1.6931161411419313</v>
      </c>
      <c r="J5" s="111">
        <v>1.5707060707059541</v>
      </c>
      <c r="K5" s="111">
        <v>2.0543215847348582</v>
      </c>
      <c r="L5" s="111">
        <v>3.3740247981747418</v>
      </c>
      <c r="M5" s="111">
        <v>2.3655827353830938</v>
      </c>
      <c r="N5" s="111">
        <v>0.82733272707056138</v>
      </c>
      <c r="O5" s="86">
        <v>0.75298885239626923</v>
      </c>
      <c r="P5" s="111">
        <v>1.0864399063369266</v>
      </c>
      <c r="Q5" s="111">
        <v>0.9666248971048963</v>
      </c>
      <c r="R5" s="111">
        <v>0.61441404890819928</v>
      </c>
      <c r="S5" s="111">
        <v>0.414105137669179</v>
      </c>
      <c r="T5" s="344">
        <f t="shared" ref="T5:T10" si="0">D5/D$10*100</f>
        <v>8.6498658757708871</v>
      </c>
      <c r="U5" s="345">
        <f t="shared" ref="U5:U10" si="1">E5/E$10*100</f>
        <v>8.1683078615819529</v>
      </c>
      <c r="V5" s="345">
        <f t="shared" ref="V5:V10" si="2">F5/F$10*100</f>
        <v>24.820994331613235</v>
      </c>
      <c r="W5" s="346">
        <f t="shared" ref="W5:W10" si="3">G5/G$10*100</f>
        <v>8.5806051794098828</v>
      </c>
      <c r="X5" s="347">
        <f t="shared" ref="X5:X10" si="4">H5/H$10*100</f>
        <v>7.0126797962763554</v>
      </c>
      <c r="Y5" s="347">
        <f t="shared" ref="Y5:AI5" si="5">I5/I$10*100</f>
        <v>4.2585155662767864</v>
      </c>
      <c r="Z5" s="347">
        <f t="shared" si="5"/>
        <v>7.5324434481768652</v>
      </c>
      <c r="AA5" s="347">
        <f t="shared" si="5"/>
        <v>7.6885839139709571</v>
      </c>
      <c r="AB5" s="347">
        <f t="shared" si="5"/>
        <v>9.1927991770141748</v>
      </c>
      <c r="AC5" s="347">
        <f t="shared" si="5"/>
        <v>7.1259924720100161</v>
      </c>
      <c r="AD5" s="347">
        <f t="shared" si="5"/>
        <v>4.0416287409193057</v>
      </c>
      <c r="AE5" s="347">
        <f t="shared" si="5"/>
        <v>3.1100410061033559</v>
      </c>
      <c r="AF5" s="347">
        <f t="shared" si="5"/>
        <v>3.7531200018997368</v>
      </c>
      <c r="AG5" s="347">
        <f t="shared" si="5"/>
        <v>2.2190999318986808</v>
      </c>
      <c r="AH5" s="347">
        <f t="shared" si="5"/>
        <v>2.0997206869945844</v>
      </c>
      <c r="AI5" s="347">
        <f t="shared" si="5"/>
        <v>1.1214906826937658</v>
      </c>
    </row>
    <row r="6" spans="2:35">
      <c r="B6" s="102"/>
      <c r="C6" s="61" t="s">
        <v>27</v>
      </c>
      <c r="D6" s="158">
        <v>19.481851351780914</v>
      </c>
      <c r="E6" s="158">
        <v>18.833214576351818</v>
      </c>
      <c r="F6" s="158">
        <v>12.475839732768124</v>
      </c>
      <c r="G6" s="158">
        <v>16.935406493686898</v>
      </c>
      <c r="H6" s="110">
        <v>21.292547018519457</v>
      </c>
      <c r="I6" s="86">
        <v>34.837145585905439</v>
      </c>
      <c r="J6" s="111">
        <v>16.527842805132781</v>
      </c>
      <c r="K6" s="111">
        <v>22.128415119346037</v>
      </c>
      <c r="L6" s="111">
        <v>27.318308454495764</v>
      </c>
      <c r="M6" s="111">
        <v>26.870455005158441</v>
      </c>
      <c r="N6" s="111">
        <v>14.482523988496594</v>
      </c>
      <c r="O6" s="86">
        <v>21.538983802190486</v>
      </c>
      <c r="P6" s="111">
        <v>23.268527926370865</v>
      </c>
      <c r="Q6" s="111">
        <v>29.889005228080549</v>
      </c>
      <c r="R6" s="111">
        <v>21.010062912929293</v>
      </c>
      <c r="S6" s="111">
        <v>30.115890741660031</v>
      </c>
      <c r="T6" s="344">
        <f t="shared" si="0"/>
        <v>78.014877883002043</v>
      </c>
      <c r="U6" s="345">
        <f t="shared" si="1"/>
        <v>72.188745684061999</v>
      </c>
      <c r="V6" s="345">
        <f t="shared" si="2"/>
        <v>58.846238112007462</v>
      </c>
      <c r="W6" s="346">
        <f t="shared" si="3"/>
        <v>73.723523620890447</v>
      </c>
      <c r="X6" s="347">
        <f t="shared" si="4"/>
        <v>79.361432363772153</v>
      </c>
      <c r="Y6" s="347">
        <f t="shared" ref="Y6:AE10" si="6">I6/I$10*100</f>
        <v>87.622179694164672</v>
      </c>
      <c r="Z6" s="347">
        <f t="shared" si="6"/>
        <v>79.260559038945601</v>
      </c>
      <c r="AA6" s="347">
        <f t="shared" si="6"/>
        <v>82.818667628532154</v>
      </c>
      <c r="AB6" s="347">
        <f t="shared" si="6"/>
        <v>74.430906261792643</v>
      </c>
      <c r="AC6" s="347">
        <f t="shared" si="6"/>
        <v>80.943548167734633</v>
      </c>
      <c r="AD6" s="347">
        <f t="shared" si="6"/>
        <v>70.74902669475685</v>
      </c>
      <c r="AE6" s="347">
        <f t="shared" si="6"/>
        <v>88.961639526843385</v>
      </c>
      <c r="AF6" s="347">
        <f t="shared" ref="AF6:AG10" si="7">P6/P$10*100</f>
        <v>80.381415544342545</v>
      </c>
      <c r="AG6" s="347">
        <f t="shared" si="7"/>
        <v>68.616781612811309</v>
      </c>
      <c r="AH6" s="347">
        <f t="shared" ref="AH6:AI10" si="8">R6/R$10*100</f>
        <v>71.800545270290002</v>
      </c>
      <c r="AI6" s="347">
        <f t="shared" si="8"/>
        <v>81.560666109815699</v>
      </c>
    </row>
    <row r="7" spans="2:35">
      <c r="B7" s="102"/>
      <c r="C7" s="61" t="s">
        <v>131</v>
      </c>
      <c r="D7" s="158"/>
      <c r="E7" s="158"/>
      <c r="F7" s="158"/>
      <c r="G7" s="158"/>
      <c r="H7" s="110"/>
      <c r="I7" s="86"/>
      <c r="J7" s="111"/>
      <c r="K7" s="111"/>
      <c r="L7" s="111"/>
      <c r="M7" s="111">
        <v>1.0454951134535182</v>
      </c>
      <c r="N7" s="111">
        <v>8.0349987543009482E-2</v>
      </c>
      <c r="O7" s="86">
        <v>0.11056883369630846</v>
      </c>
      <c r="P7" s="111">
        <v>0.16109449895427547</v>
      </c>
      <c r="Q7" s="111">
        <v>0.13524349589535697</v>
      </c>
      <c r="R7" s="111">
        <v>0.10225118406213091</v>
      </c>
      <c r="S7" s="111">
        <v>0.23680891091604753</v>
      </c>
      <c r="T7" s="344"/>
      <c r="U7" s="345"/>
      <c r="V7" s="345"/>
      <c r="W7" s="346"/>
      <c r="X7" s="347"/>
      <c r="Y7" s="347"/>
      <c r="Z7" s="347"/>
      <c r="AA7" s="347"/>
      <c r="AB7" s="347"/>
      <c r="AC7" s="347">
        <f t="shared" si="6"/>
        <v>3.1494101628986186</v>
      </c>
      <c r="AD7" s="347">
        <f>N7/N$10*100</f>
        <v>0.39252021388806796</v>
      </c>
      <c r="AE7" s="347">
        <f>O7/O$10*100</f>
        <v>0.45667821734441066</v>
      </c>
      <c r="AF7" s="347">
        <f t="shared" si="7"/>
        <v>0.55650292546765745</v>
      </c>
      <c r="AG7" s="347">
        <f t="shared" si="7"/>
        <v>0.31048117364864219</v>
      </c>
      <c r="AH7" s="347">
        <f t="shared" si="8"/>
        <v>0.34943687701552828</v>
      </c>
      <c r="AI7" s="347">
        <f t="shared" si="8"/>
        <v>0.64133226809509303</v>
      </c>
    </row>
    <row r="8" spans="2:35">
      <c r="B8" s="102"/>
      <c r="C8" s="61" t="s">
        <v>52</v>
      </c>
      <c r="D8" s="158">
        <v>1.5798000322809524</v>
      </c>
      <c r="E8" s="158">
        <v>2.2501827614731322</v>
      </c>
      <c r="F8" s="158">
        <v>0.96484205145513768</v>
      </c>
      <c r="G8" s="158">
        <v>1.0456796870300917</v>
      </c>
      <c r="H8" s="110">
        <v>0.8453387932282499</v>
      </c>
      <c r="I8" s="86">
        <v>0.31363151976071496</v>
      </c>
      <c r="J8" s="111">
        <v>0.49739504996971357</v>
      </c>
      <c r="K8" s="111">
        <v>0.59371671512280455</v>
      </c>
      <c r="L8" s="111">
        <v>1.4150423457033843</v>
      </c>
      <c r="M8" s="111">
        <v>0.78085953410751818</v>
      </c>
      <c r="N8" s="111">
        <v>0.39328434045372351</v>
      </c>
      <c r="O8" s="86">
        <v>0.29221849665480976</v>
      </c>
      <c r="P8" s="111">
        <v>0.21789904270960647</v>
      </c>
      <c r="Q8" s="111">
        <v>0.14437663594737826</v>
      </c>
      <c r="R8" s="111">
        <v>0.49765924381318477</v>
      </c>
      <c r="S8" s="111">
        <v>0.54683497650819091</v>
      </c>
      <c r="T8" s="348">
        <f t="shared" si="0"/>
        <v>6.3262933472025802</v>
      </c>
      <c r="U8" s="349">
        <f t="shared" si="1"/>
        <v>8.6250740919509106</v>
      </c>
      <c r="V8" s="349">
        <f t="shared" si="2"/>
        <v>4.5509822438067751</v>
      </c>
      <c r="W8" s="105">
        <f t="shared" si="3"/>
        <v>4.5520720825559167</v>
      </c>
      <c r="X8" s="347">
        <f t="shared" si="4"/>
        <v>3.1507408392667404</v>
      </c>
      <c r="Y8" s="347">
        <f t="shared" si="6"/>
        <v>0.7888441179677399</v>
      </c>
      <c r="Z8" s="347">
        <f t="shared" si="6"/>
        <v>2.3852967497706703</v>
      </c>
      <c r="AA8" s="347">
        <f t="shared" si="6"/>
        <v>2.2220672845327845</v>
      </c>
      <c r="AB8" s="347">
        <f t="shared" si="6"/>
        <v>3.8553955258596115</v>
      </c>
      <c r="AC8" s="347">
        <f t="shared" si="6"/>
        <v>2.352231895557142</v>
      </c>
      <c r="AD8" s="347">
        <f t="shared" si="6"/>
        <v>1.9212455179422587</v>
      </c>
      <c r="AE8" s="347">
        <f t="shared" si="6"/>
        <v>1.20693886031139</v>
      </c>
      <c r="AF8" s="347">
        <f t="shared" si="7"/>
        <v>0.75273491963817152</v>
      </c>
      <c r="AG8" s="347">
        <f t="shared" si="7"/>
        <v>0.33144830425759253</v>
      </c>
      <c r="AH8" s="347">
        <f t="shared" si="8"/>
        <v>1.7007186133934789</v>
      </c>
      <c r="AI8" s="347">
        <f t="shared" si="8"/>
        <v>1.480953205692731</v>
      </c>
    </row>
    <row r="9" spans="2:35">
      <c r="B9" s="102"/>
      <c r="C9" s="61" t="s">
        <v>33</v>
      </c>
      <c r="D9" s="158">
        <v>1.7502760619110598</v>
      </c>
      <c r="E9" s="158">
        <v>2.8744363461331757</v>
      </c>
      <c r="F9" s="158">
        <v>2.4978260300303505</v>
      </c>
      <c r="G9" s="158">
        <v>3.0193291094556032</v>
      </c>
      <c r="H9" s="110">
        <v>2.8104654035931937</v>
      </c>
      <c r="I9" s="86">
        <v>2.9144712534823296</v>
      </c>
      <c r="J9" s="111">
        <v>2.2565998936360163</v>
      </c>
      <c r="K9" s="111">
        <v>1.9426616704026172</v>
      </c>
      <c r="L9" s="111">
        <v>4.595534290174621</v>
      </c>
      <c r="M9" s="111">
        <v>2.1341447212867419</v>
      </c>
      <c r="N9" s="111">
        <v>4.6867891356684295</v>
      </c>
      <c r="O9" s="86">
        <v>1.5167809856973309</v>
      </c>
      <c r="P9" s="111">
        <v>4.2136850048274344</v>
      </c>
      <c r="Q9" s="111">
        <v>12.424072295780146</v>
      </c>
      <c r="R9" s="111">
        <v>7.0373164508887323</v>
      </c>
      <c r="S9" s="111">
        <v>5.6108879229923749</v>
      </c>
      <c r="T9" s="348">
        <f t="shared" si="0"/>
        <v>7.0089628940244788</v>
      </c>
      <c r="U9" s="349">
        <f t="shared" si="1"/>
        <v>11.017872362405136</v>
      </c>
      <c r="V9" s="349">
        <f t="shared" si="2"/>
        <v>11.781785312572532</v>
      </c>
      <c r="W9" s="105">
        <f t="shared" si="3"/>
        <v>13.143799117143745</v>
      </c>
      <c r="X9" s="347">
        <f t="shared" si="4"/>
        <v>10.475147000684739</v>
      </c>
      <c r="Y9" s="347">
        <f t="shared" si="6"/>
        <v>7.330460621590813</v>
      </c>
      <c r="Z9" s="347">
        <f t="shared" si="6"/>
        <v>10.821700763106872</v>
      </c>
      <c r="AA9" s="347">
        <f t="shared" si="6"/>
        <v>7.2706811729641023</v>
      </c>
      <c r="AB9" s="347">
        <f t="shared" si="6"/>
        <v>12.520899035333571</v>
      </c>
      <c r="AC9" s="347">
        <f t="shared" si="6"/>
        <v>6.4288173017995911</v>
      </c>
      <c r="AD9" s="347">
        <f t="shared" si="6"/>
        <v>22.895578832493509</v>
      </c>
      <c r="AE9" s="347">
        <f t="shared" si="6"/>
        <v>6.2647023893974696</v>
      </c>
      <c r="AF9" s="347">
        <f t="shared" si="7"/>
        <v>14.556226608651885</v>
      </c>
      <c r="AG9" s="347">
        <f t="shared" si="7"/>
        <v>28.522188977383788</v>
      </c>
      <c r="AH9" s="347">
        <f t="shared" si="8"/>
        <v>24.049578552306421</v>
      </c>
      <c r="AI9" s="347">
        <f t="shared" si="8"/>
        <v>15.195557733702724</v>
      </c>
    </row>
    <row r="10" spans="2:35">
      <c r="B10" s="102"/>
      <c r="C10" s="124" t="s">
        <v>51</v>
      </c>
      <c r="D10" s="125">
        <f>SUM(D5:D9)</f>
        <v>24.971969296673908</v>
      </c>
      <c r="E10" s="125">
        <f>SUM(E5:E9)</f>
        <v>26.088851382425194</v>
      </c>
      <c r="F10" s="125">
        <f>SUM(F5:F9)</f>
        <v>21.200743043288018</v>
      </c>
      <c r="G10" s="125">
        <f>SUM(G5:G9)</f>
        <v>22.971509854539896</v>
      </c>
      <c r="H10" s="350">
        <f>SUM(H5:H9)</f>
        <v>26.829842134048139</v>
      </c>
      <c r="I10" s="350">
        <f t="shared" ref="I10:Q10" si="9">SUM(I5:I9)</f>
        <v>39.758364500290412</v>
      </c>
      <c r="J10" s="350">
        <f t="shared" si="9"/>
        <v>20.852543819444463</v>
      </c>
      <c r="K10" s="350">
        <f t="shared" si="9"/>
        <v>26.719115089606319</v>
      </c>
      <c r="L10" s="350">
        <f t="shared" si="9"/>
        <v>36.702909888548511</v>
      </c>
      <c r="M10" s="350">
        <f t="shared" si="9"/>
        <v>33.196537109389311</v>
      </c>
      <c r="N10" s="350">
        <f t="shared" si="9"/>
        <v>20.470280179232319</v>
      </c>
      <c r="O10" s="350">
        <f>SUM(O5:O9)</f>
        <v>24.211540970635202</v>
      </c>
      <c r="P10" s="350">
        <f t="shared" si="9"/>
        <v>28.947646379199107</v>
      </c>
      <c r="Q10" s="350">
        <f t="shared" si="9"/>
        <v>43.559322552808325</v>
      </c>
      <c r="R10" s="350">
        <f>SUM(R5:R9)</f>
        <v>29.261703840601538</v>
      </c>
      <c r="S10" s="350">
        <f>SUM(S5:S9)</f>
        <v>36.924527689745823</v>
      </c>
      <c r="T10" s="351">
        <f t="shared" si="0"/>
        <v>100</v>
      </c>
      <c r="U10" s="352">
        <f t="shared" si="1"/>
        <v>100</v>
      </c>
      <c r="V10" s="352">
        <f t="shared" si="2"/>
        <v>100</v>
      </c>
      <c r="W10" s="352">
        <f t="shared" si="3"/>
        <v>100</v>
      </c>
      <c r="X10" s="353">
        <f t="shared" si="4"/>
        <v>100</v>
      </c>
      <c r="Y10" s="353">
        <f t="shared" si="6"/>
        <v>100</v>
      </c>
      <c r="Z10" s="353">
        <f t="shared" si="6"/>
        <v>100</v>
      </c>
      <c r="AA10" s="353">
        <f t="shared" si="6"/>
        <v>100</v>
      </c>
      <c r="AB10" s="353">
        <f t="shared" si="6"/>
        <v>100</v>
      </c>
      <c r="AC10" s="353">
        <f t="shared" si="6"/>
        <v>100</v>
      </c>
      <c r="AD10" s="353">
        <f t="shared" si="6"/>
        <v>100</v>
      </c>
      <c r="AE10" s="353">
        <f t="shared" si="6"/>
        <v>100</v>
      </c>
      <c r="AF10" s="352">
        <f t="shared" si="7"/>
        <v>100</v>
      </c>
      <c r="AG10" s="352">
        <f t="shared" si="7"/>
        <v>100</v>
      </c>
      <c r="AH10" s="352">
        <f t="shared" si="8"/>
        <v>100</v>
      </c>
      <c r="AI10" s="352">
        <f t="shared" si="8"/>
        <v>100</v>
      </c>
    </row>
    <row r="11" spans="2:35">
      <c r="B11" s="102" t="s">
        <v>3</v>
      </c>
      <c r="C11" s="61" t="s">
        <v>29</v>
      </c>
      <c r="D11" s="158">
        <v>1.2252212076799571</v>
      </c>
      <c r="E11" s="158">
        <v>1.6653667213510497</v>
      </c>
      <c r="F11" s="158">
        <v>1.8621420732225771</v>
      </c>
      <c r="G11" s="158">
        <v>2.1603405649456122</v>
      </c>
      <c r="H11" s="110">
        <v>1.7900694447170016</v>
      </c>
      <c r="I11" s="110">
        <v>2.0757184452131399</v>
      </c>
      <c r="J11" s="111">
        <v>2.8330546258472014</v>
      </c>
      <c r="K11" s="87">
        <v>2.0978003033727068</v>
      </c>
      <c r="L11" s="87">
        <v>1.6964534822869191</v>
      </c>
      <c r="M11" s="87">
        <v>2.0961320676778259</v>
      </c>
      <c r="N11" s="87">
        <v>1.3035714552968918</v>
      </c>
      <c r="O11" s="86">
        <v>0.41718950012999412</v>
      </c>
      <c r="P11" s="87">
        <v>0.73625916457362373</v>
      </c>
      <c r="Q11" s="87">
        <v>0.42739464123539772</v>
      </c>
      <c r="R11" s="87">
        <v>0.48296180319622933</v>
      </c>
      <c r="S11" s="87">
        <v>1.3209551330612346</v>
      </c>
      <c r="T11" s="354">
        <f t="shared" ref="T11:T16" si="10">D11/D$16*100</f>
        <v>0.89865457781703251</v>
      </c>
      <c r="U11" s="355">
        <f t="shared" ref="U11:U16" si="11">E11/E$16*100</f>
        <v>1.3115645440137944</v>
      </c>
      <c r="V11" s="355">
        <f t="shared" ref="V11:V16" si="12">F11/F$16*100</f>
        <v>1.2023727135399067</v>
      </c>
      <c r="W11" s="356">
        <f t="shared" ref="W11:W16" si="13">G11/G$16*100</f>
        <v>1.5882666217689942</v>
      </c>
      <c r="X11" s="347">
        <f t="shared" ref="X11:X16" si="14">H11/H$16*100</f>
        <v>1.5902484556985543</v>
      </c>
      <c r="Y11" s="347">
        <f t="shared" ref="Y11:AE16" si="15">I11/I$16*100</f>
        <v>1.6881011445287357</v>
      </c>
      <c r="Z11" s="347">
        <f t="shared" si="15"/>
        <v>2.1523154628331804</v>
      </c>
      <c r="AA11" s="347">
        <f t="shared" si="15"/>
        <v>1.6703562518707491</v>
      </c>
      <c r="AB11" s="347">
        <f t="shared" si="15"/>
        <v>1.5190314250808017</v>
      </c>
      <c r="AC11" s="347">
        <f t="shared" si="15"/>
        <v>1.7694433214387506</v>
      </c>
      <c r="AD11" s="347">
        <f t="shared" si="15"/>
        <v>1.0787305343503968</v>
      </c>
      <c r="AE11" s="347">
        <f t="shared" si="15"/>
        <v>0.36224517647747512</v>
      </c>
      <c r="AF11" s="347">
        <f t="shared" ref="AF11:AI14" si="16">P11/P$16*100</f>
        <v>0.68436019812115956</v>
      </c>
      <c r="AG11" s="347">
        <f t="shared" si="16"/>
        <v>0.38215504200203687</v>
      </c>
      <c r="AH11" s="347">
        <f t="shared" si="16"/>
        <v>0.36917087283327277</v>
      </c>
      <c r="AI11" s="347">
        <f t="shared" si="16"/>
        <v>1.0451652971636443</v>
      </c>
    </row>
    <row r="12" spans="2:35">
      <c r="B12" s="102"/>
      <c r="C12" s="61" t="s">
        <v>27</v>
      </c>
      <c r="D12" s="158">
        <v>59.71652337585472</v>
      </c>
      <c r="E12" s="158">
        <v>45.152396080763936</v>
      </c>
      <c r="F12" s="158">
        <v>47.563659985033645</v>
      </c>
      <c r="G12" s="158">
        <v>38.707478957074791</v>
      </c>
      <c r="H12" s="110">
        <v>34.130988980945219</v>
      </c>
      <c r="I12" s="110">
        <v>40.713404456198901</v>
      </c>
      <c r="J12" s="111">
        <v>42.859293633640007</v>
      </c>
      <c r="K12" s="87">
        <v>41.674820694712565</v>
      </c>
      <c r="L12" s="87">
        <v>41.665336255747171</v>
      </c>
      <c r="M12" s="87">
        <v>41.433330973460208</v>
      </c>
      <c r="N12" s="87">
        <v>41.850154763447811</v>
      </c>
      <c r="O12" s="86">
        <v>35.251362935771418</v>
      </c>
      <c r="P12" s="87">
        <v>35.369561992346782</v>
      </c>
      <c r="Q12" s="87">
        <v>40.516771556866189</v>
      </c>
      <c r="R12" s="87">
        <v>43.93791209356435</v>
      </c>
      <c r="S12" s="87">
        <v>37.951828668735764</v>
      </c>
      <c r="T12" s="354">
        <f t="shared" si="10"/>
        <v>43.79986794763964</v>
      </c>
      <c r="U12" s="355">
        <f t="shared" si="11"/>
        <v>35.559904624943023</v>
      </c>
      <c r="V12" s="355">
        <f t="shared" si="12"/>
        <v>30.711537934978335</v>
      </c>
      <c r="W12" s="356">
        <f t="shared" si="13"/>
        <v>28.457456124236298</v>
      </c>
      <c r="X12" s="347">
        <f t="shared" si="14"/>
        <v>30.321031778179595</v>
      </c>
      <c r="Y12" s="347">
        <f t="shared" si="15"/>
        <v>33.110629632196328</v>
      </c>
      <c r="Z12" s="347">
        <f t="shared" si="15"/>
        <v>32.560868954726011</v>
      </c>
      <c r="AA12" s="347">
        <f t="shared" si="15"/>
        <v>33.18323349514646</v>
      </c>
      <c r="AB12" s="347">
        <f t="shared" si="15"/>
        <v>37.307804646501999</v>
      </c>
      <c r="AC12" s="347">
        <f t="shared" si="15"/>
        <v>34.975816603564695</v>
      </c>
      <c r="AD12" s="347">
        <f t="shared" si="15"/>
        <v>34.631810651560293</v>
      </c>
      <c r="AE12" s="347">
        <f t="shared" si="15"/>
        <v>30.608719020399821</v>
      </c>
      <c r="AF12" s="347">
        <f t="shared" si="16"/>
        <v>32.876358784014293</v>
      </c>
      <c r="AG12" s="347">
        <f t="shared" si="16"/>
        <v>36.228082999227695</v>
      </c>
      <c r="AH12" s="347">
        <f t="shared" si="16"/>
        <v>33.585673340428265</v>
      </c>
      <c r="AI12" s="347">
        <f t="shared" si="16"/>
        <v>30.028222227759922</v>
      </c>
    </row>
    <row r="13" spans="2:35">
      <c r="B13" s="102"/>
      <c r="C13" s="61" t="s">
        <v>131</v>
      </c>
      <c r="D13" s="158"/>
      <c r="E13" s="158"/>
      <c r="F13" s="158"/>
      <c r="G13" s="158"/>
      <c r="H13" s="110"/>
      <c r="I13" s="110"/>
      <c r="J13" s="111"/>
      <c r="K13" s="87"/>
      <c r="L13" s="87"/>
      <c r="M13" s="87">
        <v>1.648158935396918E-3</v>
      </c>
      <c r="N13" s="87">
        <v>0</v>
      </c>
      <c r="O13" s="86">
        <v>0</v>
      </c>
      <c r="P13" s="87">
        <v>0</v>
      </c>
      <c r="Q13" s="87">
        <v>0</v>
      </c>
      <c r="R13" s="87">
        <v>4.8278437530391933E-4</v>
      </c>
      <c r="S13" s="87">
        <v>4.3891865165444069E-3</v>
      </c>
      <c r="T13" s="354"/>
      <c r="U13" s="355"/>
      <c r="V13" s="355"/>
      <c r="W13" s="356"/>
      <c r="X13" s="347"/>
      <c r="Y13" s="347"/>
      <c r="Z13" s="347"/>
      <c r="AA13" s="347"/>
      <c r="AB13" s="347"/>
      <c r="AC13" s="357">
        <f t="shared" si="15"/>
        <v>1.3912882045349802E-3</v>
      </c>
      <c r="AD13" s="357">
        <f>N13/N$16*100</f>
        <v>0</v>
      </c>
      <c r="AE13" s="357">
        <f>O13/O$16*100</f>
        <v>0</v>
      </c>
      <c r="AF13" s="357">
        <f t="shared" si="16"/>
        <v>0</v>
      </c>
      <c r="AG13" s="357">
        <f t="shared" si="16"/>
        <v>0</v>
      </c>
      <c r="AH13" s="357">
        <f t="shared" si="16"/>
        <v>3.6903524883684992E-4</v>
      </c>
      <c r="AI13" s="357">
        <f t="shared" si="16"/>
        <v>3.4728094202864488E-3</v>
      </c>
    </row>
    <row r="14" spans="2:35">
      <c r="B14" s="102"/>
      <c r="C14" s="61" t="s">
        <v>52</v>
      </c>
      <c r="D14" s="158">
        <v>17.492592244970194</v>
      </c>
      <c r="E14" s="158">
        <v>19.026129317958283</v>
      </c>
      <c r="F14" s="158">
        <v>20.97824450287273</v>
      </c>
      <c r="G14" s="158">
        <v>22.853737354554426</v>
      </c>
      <c r="H14" s="110">
        <v>18.80883855237148</v>
      </c>
      <c r="I14" s="110">
        <v>21.558290524438807</v>
      </c>
      <c r="J14" s="111">
        <v>20.501337732407862</v>
      </c>
      <c r="K14" s="87">
        <v>22.66453271257954</v>
      </c>
      <c r="L14" s="87">
        <v>19.654523858563227</v>
      </c>
      <c r="M14" s="87">
        <v>25.219969362344724</v>
      </c>
      <c r="N14" s="87">
        <v>24.009528468306133</v>
      </c>
      <c r="O14" s="86">
        <v>27.157672866475846</v>
      </c>
      <c r="P14" s="87">
        <v>23.449645984960643</v>
      </c>
      <c r="Q14" s="87">
        <v>24.491435005858101</v>
      </c>
      <c r="R14" s="87">
        <v>29.137968685422187</v>
      </c>
      <c r="S14" s="87">
        <v>29.096611232207135</v>
      </c>
      <c r="T14" s="354">
        <f t="shared" si="10"/>
        <v>12.830171401126606</v>
      </c>
      <c r="U14" s="355">
        <f t="shared" si="11"/>
        <v>14.984085068669559</v>
      </c>
      <c r="V14" s="355">
        <f t="shared" si="12"/>
        <v>13.545512520734389</v>
      </c>
      <c r="W14" s="356">
        <f t="shared" si="13"/>
        <v>16.8019009650119</v>
      </c>
      <c r="X14" s="347">
        <f t="shared" si="14"/>
        <v>16.709254799956028</v>
      </c>
      <c r="Y14" s="347">
        <f t="shared" si="15"/>
        <v>17.532519881159157</v>
      </c>
      <c r="Z14" s="347">
        <f t="shared" si="15"/>
        <v>15.575183693124679</v>
      </c>
      <c r="AA14" s="347">
        <f t="shared" si="15"/>
        <v>18.046447915619503</v>
      </c>
      <c r="AB14" s="347">
        <f t="shared" si="15"/>
        <v>17.598973209634071</v>
      </c>
      <c r="AC14" s="347">
        <f t="shared" si="15"/>
        <v>21.289358167459543</v>
      </c>
      <c r="AD14" s="347">
        <f t="shared" si="15"/>
        <v>19.868348120754291</v>
      </c>
      <c r="AE14" s="347">
        <f t="shared" si="15"/>
        <v>23.580976983286238</v>
      </c>
      <c r="AF14" s="347">
        <f t="shared" si="16"/>
        <v>21.796678594054995</v>
      </c>
      <c r="AG14" s="347">
        <f t="shared" si="16"/>
        <v>21.899023689908358</v>
      </c>
      <c r="AH14" s="347">
        <f t="shared" si="16"/>
        <v>22.272753789216971</v>
      </c>
      <c r="AI14" s="347">
        <f t="shared" si="16"/>
        <v>23.021802606186675</v>
      </c>
    </row>
    <row r="15" spans="2:35">
      <c r="B15" s="102"/>
      <c r="C15" s="61" t="s">
        <v>33</v>
      </c>
      <c r="D15" s="158">
        <v>57.905168686083854</v>
      </c>
      <c r="E15" s="158">
        <v>61.13169051153028</v>
      </c>
      <c r="F15" s="158">
        <v>84.468236571465027</v>
      </c>
      <c r="G15" s="158">
        <v>72.297203156261986</v>
      </c>
      <c r="H15" s="110">
        <v>57.835497335188336</v>
      </c>
      <c r="I15" s="110">
        <v>58.614320943010959</v>
      </c>
      <c r="J15" s="111">
        <v>65.434538344603283</v>
      </c>
      <c r="K15" s="87">
        <v>59.152839503251869</v>
      </c>
      <c r="L15" s="87">
        <v>48.663632866437823</v>
      </c>
      <c r="M15" s="87">
        <v>49.711717441953155</v>
      </c>
      <c r="N15" s="87">
        <v>53.679848737465896</v>
      </c>
      <c r="O15" s="111">
        <v>52.341491818608475</v>
      </c>
      <c r="P15" s="87">
        <v>48.028107501259711</v>
      </c>
      <c r="Q15" s="87">
        <v>46.402421132827826</v>
      </c>
      <c r="R15" s="87">
        <v>57.26405175679033</v>
      </c>
      <c r="S15" s="87">
        <v>58.013413732379718</v>
      </c>
      <c r="T15" s="354">
        <f t="shared" si="10"/>
        <v>42.471306073416727</v>
      </c>
      <c r="U15" s="355">
        <f t="shared" si="11"/>
        <v>48.144445762373635</v>
      </c>
      <c r="V15" s="355">
        <f t="shared" si="12"/>
        <v>54.540576830747376</v>
      </c>
      <c r="W15" s="356">
        <f t="shared" si="13"/>
        <v>53.152376288982815</v>
      </c>
      <c r="X15" s="347">
        <f t="shared" si="14"/>
        <v>51.379464966165834</v>
      </c>
      <c r="Y15" s="347">
        <f t="shared" si="15"/>
        <v>47.668749342115774</v>
      </c>
      <c r="Z15" s="347">
        <f t="shared" si="15"/>
        <v>49.711631889316124</v>
      </c>
      <c r="AA15" s="347">
        <f t="shared" si="15"/>
        <v>47.099962337363287</v>
      </c>
      <c r="AB15" s="347">
        <f t="shared" si="15"/>
        <v>43.574190718783129</v>
      </c>
      <c r="AC15" s="347">
        <f t="shared" si="15"/>
        <v>41.963990619332478</v>
      </c>
      <c r="AD15" s="347">
        <f t="shared" si="15"/>
        <v>44.421110693335017</v>
      </c>
      <c r="AE15" s="347">
        <f t="shared" si="15"/>
        <v>45.448058819836476</v>
      </c>
      <c r="AF15" s="347">
        <f>P15/P$16*100</f>
        <v>44.642602423809549</v>
      </c>
      <c r="AG15" s="347">
        <f t="shared" ref="AG15:AI16" si="17">Q15/Q$16*100</f>
        <v>41.490738268861904</v>
      </c>
      <c r="AH15" s="347">
        <f t="shared" si="17"/>
        <v>43.772032962272661</v>
      </c>
      <c r="AI15" s="347">
        <f t="shared" si="17"/>
        <v>45.901337059469476</v>
      </c>
    </row>
    <row r="16" spans="2:35">
      <c r="B16" s="102"/>
      <c r="C16" s="124" t="s">
        <v>51</v>
      </c>
      <c r="D16" s="125">
        <f>SUM(D11:D15)</f>
        <v>136.33950551458872</v>
      </c>
      <c r="E16" s="125">
        <f>SUM(E11:E15)</f>
        <v>126.97558263160354</v>
      </c>
      <c r="F16" s="125">
        <f>SUM(F11:F15)</f>
        <v>154.87228313259396</v>
      </c>
      <c r="G16" s="125">
        <f>SUM(G11:G15)</f>
        <v>136.01876003283681</v>
      </c>
      <c r="H16" s="352">
        <f t="shared" ref="H16:M16" si="18">SUM(H11:H15)</f>
        <v>112.56539431322203</v>
      </c>
      <c r="I16" s="352">
        <f t="shared" si="18"/>
        <v>122.96173436886181</v>
      </c>
      <c r="J16" s="352">
        <f t="shared" si="18"/>
        <v>131.62822433649836</v>
      </c>
      <c r="K16" s="352">
        <f t="shared" si="18"/>
        <v>125.58999321391669</v>
      </c>
      <c r="L16" s="352">
        <f t="shared" si="18"/>
        <v>111.67994646303514</v>
      </c>
      <c r="M16" s="352">
        <f t="shared" si="18"/>
        <v>118.46279800437131</v>
      </c>
      <c r="N16" s="352">
        <f t="shared" ref="N16:S16" si="19">SUM(N11:N15)</f>
        <v>120.84310342451673</v>
      </c>
      <c r="O16" s="358">
        <f t="shared" si="19"/>
        <v>115.16771712098573</v>
      </c>
      <c r="P16" s="352">
        <f t="shared" si="19"/>
        <v>107.58357464314076</v>
      </c>
      <c r="Q16" s="352">
        <f t="shared" si="19"/>
        <v>111.83802233678752</v>
      </c>
      <c r="R16" s="352">
        <f t="shared" si="19"/>
        <v>130.82337712334839</v>
      </c>
      <c r="S16" s="352">
        <f t="shared" si="19"/>
        <v>126.38719795290039</v>
      </c>
      <c r="T16" s="351">
        <f t="shared" si="10"/>
        <v>100</v>
      </c>
      <c r="U16" s="352">
        <f t="shared" si="11"/>
        <v>100</v>
      </c>
      <c r="V16" s="352">
        <f t="shared" si="12"/>
        <v>100</v>
      </c>
      <c r="W16" s="352">
        <f t="shared" si="13"/>
        <v>100</v>
      </c>
      <c r="X16" s="353">
        <f t="shared" si="14"/>
        <v>100</v>
      </c>
      <c r="Y16" s="353">
        <f t="shared" si="15"/>
        <v>100</v>
      </c>
      <c r="Z16" s="353">
        <f t="shared" si="15"/>
        <v>100</v>
      </c>
      <c r="AA16" s="353">
        <f t="shared" si="15"/>
        <v>100</v>
      </c>
      <c r="AB16" s="353">
        <f t="shared" si="15"/>
        <v>100</v>
      </c>
      <c r="AC16" s="353">
        <f t="shared" si="15"/>
        <v>100</v>
      </c>
      <c r="AD16" s="353">
        <f t="shared" si="15"/>
        <v>100</v>
      </c>
      <c r="AE16" s="353">
        <f t="shared" si="15"/>
        <v>100</v>
      </c>
      <c r="AF16" s="352">
        <f>P16/P$16*100</f>
        <v>100</v>
      </c>
      <c r="AG16" s="352">
        <f t="shared" si="17"/>
        <v>100</v>
      </c>
      <c r="AH16" s="352">
        <f t="shared" si="17"/>
        <v>100</v>
      </c>
      <c r="AI16" s="352">
        <f t="shared" si="17"/>
        <v>100</v>
      </c>
    </row>
    <row r="17" spans="2:35">
      <c r="B17" s="102" t="s">
        <v>4</v>
      </c>
      <c r="C17" s="61" t="s">
        <v>29</v>
      </c>
      <c r="D17" s="158">
        <v>1.3976851989196992</v>
      </c>
      <c r="E17" s="158">
        <v>1.7253608185477707</v>
      </c>
      <c r="F17" s="158">
        <v>1.6496695284153267</v>
      </c>
      <c r="G17" s="158">
        <v>2.5955318320036045</v>
      </c>
      <c r="H17" s="110">
        <v>1.5376463783167496</v>
      </c>
      <c r="I17" s="86">
        <v>1.4954313970744937</v>
      </c>
      <c r="J17" s="111">
        <v>2.8702440332387162</v>
      </c>
      <c r="K17" s="111">
        <v>3.7877562880893234</v>
      </c>
      <c r="L17" s="111">
        <v>3.037524820836671</v>
      </c>
      <c r="M17" s="111">
        <v>8.3962534770156534</v>
      </c>
      <c r="N17" s="111">
        <v>4.9543547824017775</v>
      </c>
      <c r="O17" s="110">
        <v>7.0378120176538896</v>
      </c>
      <c r="P17" s="135">
        <v>3.8059557350156634</v>
      </c>
      <c r="Q17" s="135">
        <v>4.6968615258738762</v>
      </c>
      <c r="R17" s="135">
        <v>5.1287905167035852</v>
      </c>
      <c r="S17" s="135">
        <v>3.8019267901709632</v>
      </c>
      <c r="T17" s="359">
        <f t="shared" ref="T17:T22" si="20">D17/D$22*100</f>
        <v>27.9830084001558</v>
      </c>
      <c r="U17" s="144">
        <f t="shared" ref="U17:U22" si="21">E17/E$22*100</f>
        <v>51.517208451753639</v>
      </c>
      <c r="V17" s="144">
        <f t="shared" ref="V17:V22" si="22">F17/F$22*100</f>
        <v>28.524272394613892</v>
      </c>
      <c r="W17" s="325">
        <f t="shared" ref="W17:W22" si="23">G17/G$22*100</f>
        <v>39.196492944768636</v>
      </c>
      <c r="X17" s="347">
        <f t="shared" ref="X17:X22" si="24">H17/H$22*100</f>
        <v>31.809326376724993</v>
      </c>
      <c r="Y17" s="360">
        <f t="shared" ref="Y17:AI17" si="25">I17/I$22*100</f>
        <v>33.36523131545114</v>
      </c>
      <c r="Z17" s="360">
        <f t="shared" si="25"/>
        <v>66.006367153788105</v>
      </c>
      <c r="AA17" s="360">
        <f t="shared" si="25"/>
        <v>63.187414651233496</v>
      </c>
      <c r="AB17" s="360">
        <f t="shared" si="25"/>
        <v>77.799168529884867</v>
      </c>
      <c r="AC17" s="360">
        <f t="shared" si="25"/>
        <v>67.486046205659719</v>
      </c>
      <c r="AD17" s="360">
        <f t="shared" si="25"/>
        <v>80.817646967535097</v>
      </c>
      <c r="AE17" s="360">
        <f t="shared" si="25"/>
        <v>68.092650132101539</v>
      </c>
      <c r="AF17" s="360">
        <f t="shared" si="25"/>
        <v>43.781822816339258</v>
      </c>
      <c r="AG17" s="360">
        <f t="shared" si="25"/>
        <v>51.934009335505479</v>
      </c>
      <c r="AH17" s="360">
        <f t="shared" si="25"/>
        <v>86.132211642768226</v>
      </c>
      <c r="AI17" s="360">
        <f t="shared" si="25"/>
        <v>80.211070430618946</v>
      </c>
    </row>
    <row r="18" spans="2:35">
      <c r="B18" s="102"/>
      <c r="C18" s="61" t="s">
        <v>27</v>
      </c>
      <c r="D18" s="158">
        <v>3.4069559406374852</v>
      </c>
      <c r="E18" s="158">
        <v>1.2830503790605008</v>
      </c>
      <c r="F18" s="158">
        <v>4.1312335435401106</v>
      </c>
      <c r="G18" s="158">
        <v>3.5588026510900668</v>
      </c>
      <c r="H18" s="110">
        <v>3.2615286635382921</v>
      </c>
      <c r="I18" s="86">
        <v>2.9711258112426679</v>
      </c>
      <c r="J18" s="111">
        <v>1.3368159471184937</v>
      </c>
      <c r="K18" s="111">
        <v>2.1893942203915091</v>
      </c>
      <c r="L18" s="111">
        <v>0.75333851694104337</v>
      </c>
      <c r="M18" s="111">
        <v>3.9383942391780908</v>
      </c>
      <c r="N18" s="111">
        <v>0.95372332776490165</v>
      </c>
      <c r="O18" s="86">
        <v>2.5954837314445096</v>
      </c>
      <c r="P18" s="87">
        <v>4.270767851692983</v>
      </c>
      <c r="Q18" s="87">
        <v>2.8756689961455701</v>
      </c>
      <c r="R18" s="87">
        <v>0.27866077100716097</v>
      </c>
      <c r="S18" s="87">
        <v>0.31203944106731368</v>
      </c>
      <c r="T18" s="361">
        <f t="shared" si="20"/>
        <v>68.210550401125644</v>
      </c>
      <c r="U18" s="63">
        <f t="shared" si="21"/>
        <v>38.310348259674029</v>
      </c>
      <c r="V18" s="63">
        <f t="shared" si="22"/>
        <v>71.432749948955944</v>
      </c>
      <c r="W18" s="146">
        <f t="shared" si="23"/>
        <v>53.743352820911191</v>
      </c>
      <c r="X18" s="347">
        <f t="shared" si="24"/>
        <v>67.47131928935724</v>
      </c>
      <c r="Y18" s="360">
        <f t="shared" ref="Y18:AE22" si="26">I18/I$22*100</f>
        <v>66.290102075796426</v>
      </c>
      <c r="Z18" s="360">
        <f t="shared" si="26"/>
        <v>30.74246064122157</v>
      </c>
      <c r="AA18" s="360">
        <f t="shared" si="26"/>
        <v>36.523511524200259</v>
      </c>
      <c r="AB18" s="360">
        <f t="shared" si="26"/>
        <v>19.295022657100848</v>
      </c>
      <c r="AC18" s="360">
        <f t="shared" si="26"/>
        <v>31.655387290159247</v>
      </c>
      <c r="AD18" s="360">
        <f t="shared" si="26"/>
        <v>15.557560690201679</v>
      </c>
      <c r="AE18" s="360">
        <f t="shared" si="26"/>
        <v>25.111975881920166</v>
      </c>
      <c r="AF18" s="360">
        <f>P18/P$22*100</f>
        <v>49.128790346209975</v>
      </c>
      <c r="AG18" s="360">
        <f t="shared" ref="AG18:AI22" si="27">Q18/Q$22*100</f>
        <v>31.796768899602867</v>
      </c>
      <c r="AH18" s="360">
        <f t="shared" si="27"/>
        <v>4.679791156756445</v>
      </c>
      <c r="AI18" s="360">
        <f t="shared" si="27"/>
        <v>6.583245539942598</v>
      </c>
    </row>
    <row r="19" spans="2:35">
      <c r="B19" s="102"/>
      <c r="C19" s="61" t="s">
        <v>131</v>
      </c>
      <c r="D19" s="158"/>
      <c r="E19" s="158"/>
      <c r="F19" s="158"/>
      <c r="G19" s="158"/>
      <c r="H19" s="110"/>
      <c r="I19" s="86"/>
      <c r="J19" s="111"/>
      <c r="K19" s="111"/>
      <c r="L19" s="111"/>
      <c r="M19" s="111">
        <v>0</v>
      </c>
      <c r="N19" s="111">
        <v>0</v>
      </c>
      <c r="O19" s="86">
        <v>4.3108862329561778E-2</v>
      </c>
      <c r="P19" s="87">
        <v>4.0209443890819818E-2</v>
      </c>
      <c r="Q19" s="87">
        <v>0</v>
      </c>
      <c r="R19" s="87">
        <v>0</v>
      </c>
      <c r="S19" s="87">
        <v>0</v>
      </c>
      <c r="T19" s="361"/>
      <c r="U19" s="63"/>
      <c r="V19" s="63"/>
      <c r="W19" s="146"/>
      <c r="X19" s="347"/>
      <c r="Y19" s="360"/>
      <c r="Z19" s="360"/>
      <c r="AA19" s="360"/>
      <c r="AB19" s="360"/>
      <c r="AC19" s="360">
        <f t="shared" si="26"/>
        <v>0</v>
      </c>
      <c r="AD19" s="360">
        <f>N19/N$22*100</f>
        <v>0</v>
      </c>
      <c r="AE19" s="360">
        <f>O19/O$22*100</f>
        <v>0.41708938414901275</v>
      </c>
      <c r="AF19" s="360">
        <f>P19/P$22*100</f>
        <v>0.46254945420802773</v>
      </c>
      <c r="AG19" s="360">
        <f t="shared" si="27"/>
        <v>0</v>
      </c>
      <c r="AH19" s="360">
        <f t="shared" si="27"/>
        <v>0</v>
      </c>
      <c r="AI19" s="360">
        <f t="shared" si="27"/>
        <v>0</v>
      </c>
    </row>
    <row r="20" spans="2:35">
      <c r="B20" s="102"/>
      <c r="C20" s="61" t="s">
        <v>52</v>
      </c>
      <c r="D20" s="158">
        <v>5.0228441984861719E-2</v>
      </c>
      <c r="E20" s="158">
        <v>4.876611323105224E-2</v>
      </c>
      <c r="F20" s="158">
        <v>0</v>
      </c>
      <c r="G20" s="158">
        <v>0.4214251090074902</v>
      </c>
      <c r="H20" s="110">
        <v>1.2527771070764836E-3</v>
      </c>
      <c r="I20" s="86">
        <v>6.8198906701907478E-4</v>
      </c>
      <c r="J20" s="111">
        <v>0</v>
      </c>
      <c r="K20" s="111">
        <v>0</v>
      </c>
      <c r="L20" s="111">
        <v>9.0901495193601203E-2</v>
      </c>
      <c r="M20" s="111">
        <v>0</v>
      </c>
      <c r="N20" s="111">
        <v>2.4729321870821826E-2</v>
      </c>
      <c r="O20" s="86">
        <v>8.0091933275564117E-2</v>
      </c>
      <c r="P20" s="87">
        <v>0.11978718293095007</v>
      </c>
      <c r="Q20" s="87">
        <v>0.1295976701397723</v>
      </c>
      <c r="R20" s="87">
        <v>0</v>
      </c>
      <c r="S20" s="87">
        <v>0</v>
      </c>
      <c r="T20" s="361">
        <f t="shared" si="20"/>
        <v>1.0056219491166525</v>
      </c>
      <c r="U20" s="63">
        <f t="shared" si="21"/>
        <v>1.4560977586244988</v>
      </c>
      <c r="V20" s="63">
        <f t="shared" si="22"/>
        <v>0</v>
      </c>
      <c r="W20" s="146">
        <f t="shared" si="23"/>
        <v>6.3641624842678883</v>
      </c>
      <c r="X20" s="347">
        <f t="shared" si="24"/>
        <v>2.5916229139699026E-2</v>
      </c>
      <c r="Y20" s="360">
        <f t="shared" si="26"/>
        <v>1.5216159711649168E-2</v>
      </c>
      <c r="Z20" s="360">
        <f t="shared" si="26"/>
        <v>0</v>
      </c>
      <c r="AA20" s="360">
        <f t="shared" si="26"/>
        <v>0</v>
      </c>
      <c r="AB20" s="360">
        <f t="shared" si="26"/>
        <v>2.3282314256900576</v>
      </c>
      <c r="AC20" s="360">
        <f t="shared" si="26"/>
        <v>0</v>
      </c>
      <c r="AD20" s="360">
        <f t="shared" si="26"/>
        <v>0.40339573819010111</v>
      </c>
      <c r="AE20" s="360">
        <f t="shared" si="26"/>
        <v>0.77491015350458792</v>
      </c>
      <c r="AF20" s="360">
        <f>P20/P$22*100</f>
        <v>1.3779722056409283</v>
      </c>
      <c r="AG20" s="360">
        <f t="shared" si="27"/>
        <v>1.4329838284185832</v>
      </c>
      <c r="AH20" s="360">
        <f t="shared" si="27"/>
        <v>0</v>
      </c>
      <c r="AI20" s="360">
        <v>0</v>
      </c>
    </row>
    <row r="21" spans="2:35">
      <c r="B21" s="102"/>
      <c r="C21" s="61" t="s">
        <v>33</v>
      </c>
      <c r="D21" s="158">
        <v>0.13989430850459059</v>
      </c>
      <c r="E21" s="158">
        <v>0.29191878811484939</v>
      </c>
      <c r="F21" s="158">
        <v>2.4855648983679391E-3</v>
      </c>
      <c r="G21" s="158">
        <v>4.608750952841742E-2</v>
      </c>
      <c r="H21" s="110">
        <v>3.3520439187262732E-2</v>
      </c>
      <c r="I21" s="86">
        <v>1.4765986203360016E-2</v>
      </c>
      <c r="J21" s="111">
        <v>0.14137511311087944</v>
      </c>
      <c r="K21" s="111">
        <v>1.7328469644887615E-2</v>
      </c>
      <c r="L21" s="111">
        <v>2.2550442158998724E-2</v>
      </c>
      <c r="M21" s="111">
        <v>0.10681825949635429</v>
      </c>
      <c r="N21" s="111">
        <v>0.19748090015307823</v>
      </c>
      <c r="O21" s="86">
        <v>0.57914467942322923</v>
      </c>
      <c r="P21" s="87">
        <v>0.45628407498744628</v>
      </c>
      <c r="Q21" s="87">
        <v>1.3417749956942056</v>
      </c>
      <c r="R21" s="87">
        <v>0.54710441088799755</v>
      </c>
      <c r="S21" s="87">
        <v>0.6259365898561724</v>
      </c>
      <c r="T21" s="361">
        <f t="shared" si="20"/>
        <v>2.800819249601894</v>
      </c>
      <c r="U21" s="63">
        <f t="shared" si="21"/>
        <v>8.7163455299478354</v>
      </c>
      <c r="V21" s="63">
        <f t="shared" si="22"/>
        <v>4.2977656430159938E-2</v>
      </c>
      <c r="W21" s="146">
        <f t="shared" si="23"/>
        <v>0.69599175005227298</v>
      </c>
      <c r="X21" s="347">
        <f t="shared" si="24"/>
        <v>0.69343810477805212</v>
      </c>
      <c r="Y21" s="360">
        <f t="shared" si="26"/>
        <v>0.32945044904077614</v>
      </c>
      <c r="Z21" s="360">
        <f t="shared" si="26"/>
        <v>3.2511722049903211</v>
      </c>
      <c r="AA21" s="360">
        <f t="shared" si="26"/>
        <v>0.28907382456624559</v>
      </c>
      <c r="AB21" s="360">
        <f t="shared" si="26"/>
        <v>0.57757738732423602</v>
      </c>
      <c r="AC21" s="360">
        <f t="shared" si="26"/>
        <v>0.85856650418102631</v>
      </c>
      <c r="AD21" s="360">
        <f t="shared" si="26"/>
        <v>3.2213966040731234</v>
      </c>
      <c r="AE21" s="360">
        <f t="shared" si="26"/>
        <v>5.6033744483246641</v>
      </c>
      <c r="AF21" s="360">
        <f>P21/P$22*100</f>
        <v>5.2488651776018127</v>
      </c>
      <c r="AG21" s="360">
        <f t="shared" si="27"/>
        <v>14.836237936473051</v>
      </c>
      <c r="AH21" s="360">
        <f t="shared" si="27"/>
        <v>9.1879972004753441</v>
      </c>
      <c r="AI21" s="360">
        <f t="shared" si="27"/>
        <v>13.205684029438453</v>
      </c>
    </row>
    <row r="22" spans="2:35" ht="20.25" thickBot="1">
      <c r="B22" s="161"/>
      <c r="C22" s="161" t="s">
        <v>51</v>
      </c>
      <c r="D22" s="362">
        <f>SUM(D17:D21)</f>
        <v>4.9947638900466371</v>
      </c>
      <c r="E22" s="362">
        <f>SUM(E17:E21)</f>
        <v>3.3490960989541732</v>
      </c>
      <c r="F22" s="362">
        <f>SUM(F17:F21)</f>
        <v>5.7833886368538057</v>
      </c>
      <c r="G22" s="362">
        <f>SUM(G17:G21)</f>
        <v>6.6218471016295792</v>
      </c>
      <c r="H22" s="376">
        <f t="shared" ref="H22:M22" si="28">SUM(H17:H21)</f>
        <v>4.8339482581493813</v>
      </c>
      <c r="I22" s="376">
        <f t="shared" si="28"/>
        <v>4.4820051835875407</v>
      </c>
      <c r="J22" s="376">
        <f t="shared" si="28"/>
        <v>4.3484350934680895</v>
      </c>
      <c r="K22" s="376">
        <f t="shared" si="28"/>
        <v>5.9944789781257199</v>
      </c>
      <c r="L22" s="376">
        <f t="shared" si="28"/>
        <v>3.9043152751303141</v>
      </c>
      <c r="M22" s="376">
        <f t="shared" si="28"/>
        <v>12.441465975690098</v>
      </c>
      <c r="N22" s="376">
        <f t="shared" ref="N22:S22" si="29">SUM(N17:N21)</f>
        <v>6.1302883321905792</v>
      </c>
      <c r="O22" s="376">
        <f t="shared" si="29"/>
        <v>10.335641224126757</v>
      </c>
      <c r="P22" s="376">
        <f t="shared" si="29"/>
        <v>8.6930042885178622</v>
      </c>
      <c r="Q22" s="376">
        <f t="shared" si="29"/>
        <v>9.0439031878534255</v>
      </c>
      <c r="R22" s="376">
        <f t="shared" si="29"/>
        <v>5.9545556985987433</v>
      </c>
      <c r="S22" s="376">
        <f t="shared" si="29"/>
        <v>4.7399028210944492</v>
      </c>
      <c r="T22" s="364">
        <f t="shared" si="20"/>
        <v>100</v>
      </c>
      <c r="U22" s="363">
        <f t="shared" si="21"/>
        <v>100</v>
      </c>
      <c r="V22" s="363">
        <f t="shared" si="22"/>
        <v>100</v>
      </c>
      <c r="W22" s="363">
        <f t="shared" si="23"/>
        <v>100</v>
      </c>
      <c r="X22" s="365">
        <f t="shared" si="24"/>
        <v>100</v>
      </c>
      <c r="Y22" s="365">
        <f t="shared" si="26"/>
        <v>100</v>
      </c>
      <c r="Z22" s="365">
        <f t="shared" si="26"/>
        <v>100</v>
      </c>
      <c r="AA22" s="365">
        <f t="shared" si="26"/>
        <v>100</v>
      </c>
      <c r="AB22" s="365">
        <f t="shared" si="26"/>
        <v>100</v>
      </c>
      <c r="AC22" s="365">
        <f t="shared" si="26"/>
        <v>100</v>
      </c>
      <c r="AD22" s="365">
        <f t="shared" si="26"/>
        <v>100</v>
      </c>
      <c r="AE22" s="365">
        <f t="shared" si="26"/>
        <v>100</v>
      </c>
      <c r="AF22" s="365">
        <f>P22/P$22*100</f>
        <v>100</v>
      </c>
      <c r="AG22" s="365">
        <f t="shared" si="27"/>
        <v>100</v>
      </c>
      <c r="AH22" s="365">
        <f t="shared" si="27"/>
        <v>100</v>
      </c>
      <c r="AI22" s="365">
        <f t="shared" si="27"/>
        <v>100</v>
      </c>
    </row>
    <row r="23" spans="2:35">
      <c r="B23" s="139" t="s">
        <v>132</v>
      </c>
      <c r="C23" s="139"/>
      <c r="D23" s="139"/>
      <c r="E23" s="139"/>
      <c r="F23" s="139"/>
      <c r="G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</row>
    <row r="24" spans="2:35">
      <c r="B24" s="102" t="s">
        <v>142</v>
      </c>
      <c r="J24" s="103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 spans="2:35">
      <c r="B25" s="188"/>
      <c r="H25" s="149"/>
      <c r="I25" s="149"/>
      <c r="J25" s="63"/>
      <c r="K25" s="63"/>
      <c r="L25" s="103"/>
      <c r="M25" s="140"/>
      <c r="N25" s="366"/>
      <c r="O25" s="366"/>
      <c r="Q25" s="140"/>
      <c r="R25" s="140"/>
      <c r="S25" s="140"/>
      <c r="T25" s="140"/>
      <c r="U25" s="140"/>
      <c r="V25" s="140"/>
      <c r="W25" s="140"/>
      <c r="X25" s="140"/>
    </row>
    <row r="26" spans="2:35">
      <c r="B26" s="188"/>
      <c r="H26" s="149"/>
      <c r="I26" s="149"/>
      <c r="J26" s="63"/>
      <c r="K26" s="63"/>
      <c r="N26" s="63"/>
      <c r="O26" s="63"/>
      <c r="S26" s="140"/>
    </row>
    <row r="27" spans="2:35">
      <c r="H27" s="149"/>
      <c r="I27" s="149"/>
      <c r="J27" s="63"/>
      <c r="K27" s="63"/>
      <c r="N27" s="63"/>
      <c r="O27" s="63"/>
      <c r="R27" s="63"/>
      <c r="S27" s="63"/>
      <c r="T27" s="63"/>
      <c r="U27" s="63"/>
      <c r="V27" s="63"/>
      <c r="W27" s="63"/>
      <c r="X27" s="63"/>
      <c r="Y27" s="63"/>
    </row>
    <row r="28" spans="2:35">
      <c r="B28" s="188"/>
      <c r="H28" s="47"/>
      <c r="I28" s="47"/>
      <c r="N28" s="63"/>
      <c r="O28" s="63"/>
      <c r="R28" s="63"/>
      <c r="S28" s="63"/>
      <c r="T28" s="63"/>
      <c r="U28" s="63"/>
      <c r="V28" s="63"/>
      <c r="W28" s="63"/>
      <c r="X28" s="63"/>
      <c r="Y28" s="63"/>
    </row>
    <row r="29" spans="2:35">
      <c r="B29" s="188"/>
      <c r="H29" s="47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</row>
    <row r="30" spans="2:35">
      <c r="B30" s="188"/>
      <c r="C30" s="188"/>
      <c r="D30" s="188"/>
      <c r="E30" s="188"/>
      <c r="F30" s="188"/>
      <c r="G30" s="188"/>
      <c r="H30" s="143"/>
      <c r="I30" s="63"/>
      <c r="J30" s="63"/>
      <c r="K30" s="63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63"/>
      <c r="Y30" s="63"/>
    </row>
    <row r="31" spans="2:35">
      <c r="B31" s="188"/>
      <c r="C31" s="188"/>
      <c r="D31" s="188"/>
      <c r="E31" s="188"/>
      <c r="F31" s="188"/>
      <c r="G31" s="188"/>
      <c r="H31" s="143"/>
      <c r="I31" s="63"/>
      <c r="J31" s="63"/>
      <c r="K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2:35">
      <c r="B32" s="188"/>
      <c r="C32" s="188"/>
      <c r="D32" s="188"/>
      <c r="E32" s="188"/>
      <c r="F32" s="188"/>
      <c r="G32" s="188"/>
      <c r="H32" s="143"/>
      <c r="I32" s="63"/>
      <c r="J32" s="63"/>
      <c r="K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2:23">
      <c r="B33" s="188"/>
      <c r="H33" s="143"/>
      <c r="I33" s="63"/>
      <c r="J33" s="63"/>
      <c r="K33" s="368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2:23">
      <c r="B34" s="47"/>
      <c r="C34" s="188"/>
      <c r="D34" s="188"/>
      <c r="E34" s="188"/>
      <c r="F34" s="188"/>
      <c r="G34" s="188"/>
      <c r="H34" s="143"/>
      <c r="I34" s="63"/>
      <c r="J34" s="63"/>
      <c r="K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2:23">
      <c r="B35" s="188"/>
      <c r="C35" s="188"/>
      <c r="D35" s="188"/>
      <c r="E35" s="188"/>
      <c r="F35" s="188"/>
      <c r="G35" s="188"/>
      <c r="H35" s="143"/>
      <c r="I35" s="63"/>
      <c r="J35" s="63"/>
      <c r="K35" s="63"/>
      <c r="L35" s="188"/>
      <c r="M35" s="188"/>
      <c r="N35" s="369"/>
      <c r="O35" s="369"/>
      <c r="P35" s="369"/>
      <c r="Q35" s="369"/>
      <c r="R35" s="369"/>
      <c r="S35" s="369"/>
      <c r="T35" s="369"/>
      <c r="U35" s="369"/>
      <c r="V35" s="369"/>
      <c r="W35" s="369"/>
    </row>
    <row r="36" spans="2:23">
      <c r="B36" s="188"/>
      <c r="C36" s="188"/>
      <c r="D36" s="188"/>
      <c r="E36" s="188"/>
      <c r="F36" s="188"/>
      <c r="G36" s="188"/>
      <c r="H36" s="143"/>
      <c r="I36" s="63"/>
      <c r="J36" s="63"/>
      <c r="K36" s="63"/>
      <c r="L36" s="188"/>
      <c r="M36" s="188"/>
      <c r="N36" s="142"/>
      <c r="O36" s="142"/>
      <c r="P36" s="142"/>
      <c r="Q36" s="142"/>
      <c r="R36" s="142"/>
      <c r="S36" s="142"/>
      <c r="T36" s="142"/>
      <c r="U36" s="142"/>
      <c r="V36" s="142"/>
      <c r="W36" s="142"/>
    </row>
    <row r="37" spans="2:23">
      <c r="B37" s="47"/>
      <c r="C37" s="188"/>
      <c r="D37" s="188"/>
      <c r="E37" s="188"/>
      <c r="F37" s="188"/>
      <c r="G37" s="188"/>
      <c r="H37" s="143"/>
      <c r="I37" s="63"/>
      <c r="J37" s="63"/>
      <c r="K37" s="63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</row>
    <row r="38" spans="2:23">
      <c r="B38" s="47"/>
      <c r="C38" s="188"/>
      <c r="D38" s="188"/>
      <c r="E38" s="188"/>
      <c r="F38" s="188"/>
      <c r="G38" s="188"/>
      <c r="H38" s="143"/>
      <c r="I38" s="63"/>
      <c r="J38" s="63"/>
      <c r="K38" s="63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</row>
    <row r="39" spans="2:23">
      <c r="B39" s="188"/>
      <c r="C39" s="188"/>
      <c r="D39" s="188"/>
      <c r="E39" s="188"/>
      <c r="F39" s="188"/>
      <c r="G39" s="188"/>
      <c r="H39" s="143"/>
      <c r="I39" s="63"/>
      <c r="J39" s="63"/>
      <c r="K39" s="63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</row>
    <row r="40" spans="2:23">
      <c r="B40" s="47"/>
      <c r="C40" s="188"/>
      <c r="D40" s="188"/>
      <c r="E40" s="188"/>
      <c r="F40" s="188"/>
      <c r="G40" s="188"/>
      <c r="H40" s="143"/>
      <c r="I40" s="63"/>
      <c r="J40" s="63"/>
      <c r="K40" s="63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</row>
    <row r="41" spans="2:23">
      <c r="B41" s="47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</row>
    <row r="42" spans="2:23"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</row>
    <row r="43" spans="2:23">
      <c r="B43" s="47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</row>
    <row r="44" spans="2:23">
      <c r="B44" s="47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</row>
    <row r="45" spans="2:23"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</row>
    <row r="46" spans="2:23">
      <c r="B46" s="47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</row>
    <row r="47" spans="2:23">
      <c r="B47" s="4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</row>
  </sheetData>
  <mergeCells count="1">
    <mergeCell ref="H3:I3"/>
  </mergeCells>
  <pageMargins left="0.7" right="0.7" top="0.75" bottom="0.75" header="0.3" footer="0.3"/>
  <pageSetup orientation="portrait" r:id="rId1"/>
  <ignoredErrors>
    <ignoredError sqref="X17:AA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92D050"/>
  </sheetPr>
  <dimension ref="B2:S20"/>
  <sheetViews>
    <sheetView tabSelected="1" workbookViewId="0">
      <selection activeCell="I17" sqref="I17"/>
    </sheetView>
  </sheetViews>
  <sheetFormatPr defaultColWidth="10.28515625" defaultRowHeight="19.5"/>
  <cols>
    <col min="1" max="1" width="4.5703125" style="47" customWidth="1"/>
    <col min="2" max="2" width="14" style="47" customWidth="1"/>
    <col min="3" max="3" width="10.28515625" style="47"/>
    <col min="4" max="4" width="10.42578125" style="47" bestFit="1" customWidth="1"/>
    <col min="5" max="6" width="11" style="47" bestFit="1" customWidth="1"/>
    <col min="7" max="7" width="9.7109375" style="47" customWidth="1"/>
    <col min="8" max="8" width="8.5703125" style="47" customWidth="1"/>
    <col min="9" max="9" width="9.7109375" style="47" customWidth="1"/>
    <col min="10" max="10" width="9.5703125" style="47" customWidth="1"/>
    <col min="11" max="11" width="7.85546875" style="47" customWidth="1"/>
    <col min="12" max="12" width="8" style="47" customWidth="1"/>
    <col min="13" max="13" width="10.42578125" style="47" bestFit="1" customWidth="1"/>
    <col min="14" max="16" width="11" style="47" bestFit="1" customWidth="1"/>
    <col min="17" max="17" width="9.7109375" style="47" customWidth="1"/>
    <col min="18" max="18" width="9.5703125" style="47" customWidth="1"/>
    <col min="19" max="19" width="9.28515625" style="47" customWidth="1"/>
    <col min="20" max="16384" width="10.28515625" style="47"/>
  </cols>
  <sheetData>
    <row r="2" spans="2:19">
      <c r="B2" s="82" t="s">
        <v>74</v>
      </c>
    </row>
    <row r="3" spans="2:19" ht="18" customHeight="1" thickBot="1">
      <c r="B3" s="52"/>
      <c r="C3" s="52" t="s">
        <v>5</v>
      </c>
      <c r="D3" s="78" t="s">
        <v>111</v>
      </c>
      <c r="E3" s="78" t="s">
        <v>112</v>
      </c>
      <c r="F3" s="78" t="s">
        <v>113</v>
      </c>
      <c r="G3" s="78" t="s">
        <v>114</v>
      </c>
      <c r="H3" s="78" t="s">
        <v>22</v>
      </c>
      <c r="I3" s="78" t="s">
        <v>23</v>
      </c>
      <c r="J3" s="78" t="s">
        <v>70</v>
      </c>
      <c r="K3" s="78" t="s">
        <v>72</v>
      </c>
      <c r="L3" s="78" t="s">
        <v>75</v>
      </c>
      <c r="M3" s="78" t="s">
        <v>80</v>
      </c>
      <c r="N3" s="78" t="s">
        <v>81</v>
      </c>
      <c r="O3" s="78" t="s">
        <v>82</v>
      </c>
      <c r="P3" s="78" t="s">
        <v>84</v>
      </c>
      <c r="Q3" s="78" t="s">
        <v>106</v>
      </c>
      <c r="R3" s="78" t="s">
        <v>109</v>
      </c>
      <c r="S3" s="78" t="s">
        <v>110</v>
      </c>
    </row>
    <row r="4" spans="2:19">
      <c r="B4" s="83" t="s">
        <v>2</v>
      </c>
      <c r="C4" s="84" t="s">
        <v>54</v>
      </c>
      <c r="D4" s="85">
        <v>92.459600114061146</v>
      </c>
      <c r="E4" s="85">
        <v>105.42924904993156</v>
      </c>
      <c r="F4" s="85">
        <v>130.04563960804339</v>
      </c>
      <c r="G4" s="85">
        <v>124.86077211683836</v>
      </c>
      <c r="H4" s="86">
        <v>101.90604785729543</v>
      </c>
      <c r="I4" s="87">
        <v>108.8602323969158</v>
      </c>
      <c r="J4" s="87">
        <v>119.85238810745854</v>
      </c>
      <c r="K4" s="87">
        <v>97.911595941947823</v>
      </c>
      <c r="L4" s="87">
        <v>92.097096739744913</v>
      </c>
      <c r="M4" s="87">
        <v>93.291806386094692</v>
      </c>
      <c r="N4" s="87">
        <v>112.40984800592933</v>
      </c>
      <c r="O4" s="87">
        <v>109.49703235476018</v>
      </c>
      <c r="P4" s="87">
        <v>92.022434783086354</v>
      </c>
      <c r="Q4" s="87">
        <v>117.43783710919385</v>
      </c>
      <c r="R4" s="87">
        <v>149.64821504531761</v>
      </c>
      <c r="S4" s="87">
        <v>157.62503999922134</v>
      </c>
    </row>
    <row r="5" spans="2:19">
      <c r="B5" s="88"/>
      <c r="C5" s="89" t="s">
        <v>51</v>
      </c>
      <c r="D5" s="90">
        <v>24.971969296673901</v>
      </c>
      <c r="E5" s="90">
        <v>26.088851382425194</v>
      </c>
      <c r="F5" s="90">
        <v>21.200743043288018</v>
      </c>
      <c r="G5" s="90">
        <v>22.971509854539896</v>
      </c>
      <c r="H5" s="297">
        <v>26.829842134048139</v>
      </c>
      <c r="I5" s="175">
        <v>39.758364500290412</v>
      </c>
      <c r="J5" s="175">
        <v>20.852543819444463</v>
      </c>
      <c r="K5" s="175">
        <v>26.719115089606319</v>
      </c>
      <c r="L5" s="175">
        <v>36.702909888548511</v>
      </c>
      <c r="M5" s="87">
        <v>33.196537109389311</v>
      </c>
      <c r="N5" s="87">
        <v>20.470280179232319</v>
      </c>
      <c r="O5" s="87">
        <v>24.211540970635202</v>
      </c>
      <c r="P5" s="87">
        <v>28.947646379199107</v>
      </c>
      <c r="Q5" s="87">
        <v>43.559322552808325</v>
      </c>
      <c r="R5" s="87">
        <v>29.261703840601538</v>
      </c>
      <c r="S5" s="87">
        <v>36.924527689745823</v>
      </c>
    </row>
    <row r="6" spans="2:19">
      <c r="B6" s="92" t="s">
        <v>3</v>
      </c>
      <c r="C6" s="93" t="s">
        <v>54</v>
      </c>
      <c r="D6" s="85">
        <v>640.510160768437</v>
      </c>
      <c r="E6" s="85">
        <v>586.07593154329754</v>
      </c>
      <c r="F6" s="85">
        <v>648.07861009481655</v>
      </c>
      <c r="G6" s="85">
        <v>604.99838767745723</v>
      </c>
      <c r="H6" s="86">
        <v>583.10464901659964</v>
      </c>
      <c r="I6" s="87">
        <v>611.18108112093125</v>
      </c>
      <c r="J6" s="87">
        <v>683.88281304559507</v>
      </c>
      <c r="K6" s="94">
        <v>695.98852868372592</v>
      </c>
      <c r="L6" s="94">
        <v>666.43067997493654</v>
      </c>
      <c r="M6" s="95">
        <v>660.60264566439173</v>
      </c>
      <c r="N6" s="95">
        <v>644.45928585644833</v>
      </c>
      <c r="O6" s="96">
        <v>633.54656258470777</v>
      </c>
      <c r="P6" s="96">
        <v>635.79190428001323</v>
      </c>
      <c r="Q6" s="96">
        <v>660.30140920031897</v>
      </c>
      <c r="R6" s="96">
        <v>855.74820825090831</v>
      </c>
      <c r="S6" s="96">
        <v>724.15435946040088</v>
      </c>
    </row>
    <row r="7" spans="2:19">
      <c r="B7" s="88"/>
      <c r="C7" s="89" t="s">
        <v>51</v>
      </c>
      <c r="D7" s="90">
        <v>136.33950551458872</v>
      </c>
      <c r="E7" s="90">
        <v>126.97558263160354</v>
      </c>
      <c r="F7" s="90">
        <v>154.87228313259396</v>
      </c>
      <c r="G7" s="90">
        <v>136.01876003283681</v>
      </c>
      <c r="H7" s="297">
        <v>112.56539431322203</v>
      </c>
      <c r="I7" s="175">
        <v>122.96173436886181</v>
      </c>
      <c r="J7" s="175">
        <v>131.62822433649836</v>
      </c>
      <c r="K7" s="175">
        <v>125.58999321391669</v>
      </c>
      <c r="L7" s="175">
        <v>111.67994646303514</v>
      </c>
      <c r="M7" s="87">
        <v>118.46279800437131</v>
      </c>
      <c r="N7" s="87">
        <v>120.84310342451673</v>
      </c>
      <c r="O7" s="111">
        <v>115.16771712098573</v>
      </c>
      <c r="P7" s="111">
        <v>107.58357464314076</v>
      </c>
      <c r="Q7" s="111">
        <v>111.83802233678752</v>
      </c>
      <c r="R7" s="111">
        <v>130.82337712334839</v>
      </c>
      <c r="S7" s="111">
        <v>126.38719795290039</v>
      </c>
    </row>
    <row r="8" spans="2:19">
      <c r="B8" s="92" t="s">
        <v>4</v>
      </c>
      <c r="C8" s="93" t="s">
        <v>54</v>
      </c>
      <c r="D8" s="85">
        <v>37.170275067599412</v>
      </c>
      <c r="E8" s="85">
        <v>25.66735633131804</v>
      </c>
      <c r="F8" s="85">
        <v>62.398713459480184</v>
      </c>
      <c r="G8" s="85">
        <v>36.104071362411027</v>
      </c>
      <c r="H8" s="86">
        <v>36.796469602067631</v>
      </c>
      <c r="I8" s="87">
        <v>44.995687924871163</v>
      </c>
      <c r="J8" s="87">
        <v>44.334450683995847</v>
      </c>
      <c r="K8" s="87">
        <v>44.390033816853872</v>
      </c>
      <c r="L8" s="87">
        <v>38.93642848285679</v>
      </c>
      <c r="M8" s="95">
        <v>57.562765588812837</v>
      </c>
      <c r="N8" s="95">
        <v>49.149907221739497</v>
      </c>
      <c r="O8" s="96">
        <v>57.934742749629216</v>
      </c>
      <c r="P8" s="96">
        <v>63.008309268337662</v>
      </c>
      <c r="Q8" s="96">
        <v>74.393172682404966</v>
      </c>
      <c r="R8" s="96">
        <v>74.340725755887419</v>
      </c>
      <c r="S8" s="96">
        <v>77.698952098397598</v>
      </c>
    </row>
    <row r="9" spans="2:19">
      <c r="B9" s="88"/>
      <c r="C9" s="89" t="s">
        <v>51</v>
      </c>
      <c r="D9" s="90">
        <v>4.9947638900466371</v>
      </c>
      <c r="E9" s="90">
        <v>3.3490960989541732</v>
      </c>
      <c r="F9" s="90">
        <v>5.7833886368538057</v>
      </c>
      <c r="G9" s="90">
        <v>6.6218471016295792</v>
      </c>
      <c r="H9" s="175">
        <v>4.8339482581493813</v>
      </c>
      <c r="I9" s="175">
        <v>4.4820051835875407</v>
      </c>
      <c r="J9" s="175">
        <v>4.3484350934680895</v>
      </c>
      <c r="K9" s="175">
        <v>5.9944789781257199</v>
      </c>
      <c r="L9" s="175">
        <v>3.9043152751303141</v>
      </c>
      <c r="M9" s="127">
        <v>12.441465975690098</v>
      </c>
      <c r="N9" s="127">
        <v>6.1302883321905792</v>
      </c>
      <c r="O9" s="127">
        <v>10.335641224126757</v>
      </c>
      <c r="P9" s="127">
        <v>8.6930042885178622</v>
      </c>
      <c r="Q9" s="127">
        <v>9.0439031878534255</v>
      </c>
      <c r="R9" s="127">
        <v>5.9545556985987433</v>
      </c>
      <c r="S9" s="127">
        <v>4.7399028210944492</v>
      </c>
    </row>
    <row r="10" spans="2:19">
      <c r="B10" s="92" t="s">
        <v>20</v>
      </c>
      <c r="C10" s="93" t="s">
        <v>54</v>
      </c>
      <c r="D10" s="85">
        <f>+D4+D6+D8</f>
        <v>770.14003595009751</v>
      </c>
      <c r="E10" s="85">
        <f>+E4+E6+E8</f>
        <v>717.1725369245471</v>
      </c>
      <c r="F10" s="85">
        <f>+F4+F6+F8</f>
        <v>840.52296316234015</v>
      </c>
      <c r="G10" s="85">
        <f>+G4+G6+G8</f>
        <v>765.96323115670657</v>
      </c>
      <c r="H10" s="85">
        <f t="shared" ref="H10:M10" si="0">+H4+H6+H8</f>
        <v>721.80716647596273</v>
      </c>
      <c r="I10" s="85">
        <f t="shared" si="0"/>
        <v>765.03700144271818</v>
      </c>
      <c r="J10" s="85">
        <f t="shared" si="0"/>
        <v>848.06965183704949</v>
      </c>
      <c r="K10" s="85">
        <f t="shared" si="0"/>
        <v>838.29015844252763</v>
      </c>
      <c r="L10" s="85">
        <f t="shared" si="0"/>
        <v>797.46420519753815</v>
      </c>
      <c r="M10" s="96">
        <f t="shared" si="0"/>
        <v>811.45721763929919</v>
      </c>
      <c r="N10" s="96">
        <f t="shared" ref="N10:S10" si="1">+N4+N6+N8</f>
        <v>806.01904108411713</v>
      </c>
      <c r="O10" s="96">
        <f t="shared" si="1"/>
        <v>800.9783376890972</v>
      </c>
      <c r="P10" s="96">
        <f t="shared" si="1"/>
        <v>790.82264833143734</v>
      </c>
      <c r="Q10" s="96">
        <f t="shared" si="1"/>
        <v>852.1324189919178</v>
      </c>
      <c r="R10" s="96">
        <f t="shared" si="1"/>
        <v>1079.7371490521134</v>
      </c>
      <c r="S10" s="96">
        <f t="shared" si="1"/>
        <v>959.47835155801988</v>
      </c>
    </row>
    <row r="11" spans="2:19">
      <c r="B11" s="88"/>
      <c r="C11" s="89" t="s">
        <v>51</v>
      </c>
      <c r="D11" s="90">
        <f>D5+D7+D9</f>
        <v>166.30623870130927</v>
      </c>
      <c r="E11" s="90">
        <f>E5+E7+E9</f>
        <v>156.4135301129829</v>
      </c>
      <c r="F11" s="90">
        <f>F5+F7+F9</f>
        <v>181.85641481273578</v>
      </c>
      <c r="G11" s="90">
        <f>G5+G7+G9</f>
        <v>165.6121169890063</v>
      </c>
      <c r="H11" s="90">
        <f t="shared" ref="H11:M11" si="2">H5+H7+H9</f>
        <v>144.22918470541956</v>
      </c>
      <c r="I11" s="90">
        <f t="shared" si="2"/>
        <v>167.20210405273977</v>
      </c>
      <c r="J11" s="90">
        <f t="shared" si="2"/>
        <v>156.82920324941091</v>
      </c>
      <c r="K11" s="90">
        <f t="shared" si="2"/>
        <v>158.30358728164873</v>
      </c>
      <c r="L11" s="90">
        <f t="shared" si="2"/>
        <v>152.28717162671396</v>
      </c>
      <c r="M11" s="90">
        <f t="shared" si="2"/>
        <v>164.10080108945073</v>
      </c>
      <c r="N11" s="90">
        <f t="shared" ref="N11:S11" si="3">N5+N7+N9</f>
        <v>147.44367193593965</v>
      </c>
      <c r="O11" s="90">
        <f t="shared" si="3"/>
        <v>149.71489931574769</v>
      </c>
      <c r="P11" s="90">
        <f t="shared" si="3"/>
        <v>145.22422531085775</v>
      </c>
      <c r="Q11" s="90">
        <f t="shared" si="3"/>
        <v>164.44124807744927</v>
      </c>
      <c r="R11" s="90">
        <f t="shared" si="3"/>
        <v>166.03963666254867</v>
      </c>
      <c r="S11" s="90">
        <f t="shared" si="3"/>
        <v>168.05162846374068</v>
      </c>
    </row>
    <row r="12" spans="2:19">
      <c r="B12" s="92" t="s">
        <v>21</v>
      </c>
      <c r="C12" s="93" t="s">
        <v>54</v>
      </c>
      <c r="D12" s="85">
        <f>D4+D8-D6</f>
        <v>-510.88028558677644</v>
      </c>
      <c r="E12" s="85">
        <f>E4+E8-E6</f>
        <v>-454.97932616204798</v>
      </c>
      <c r="F12" s="85">
        <f>F4+F8-F6</f>
        <v>-455.63425702729296</v>
      </c>
      <c r="G12" s="85">
        <f>G4+G8-G6</f>
        <v>-444.03354419820784</v>
      </c>
      <c r="H12" s="85">
        <f t="shared" ref="H12:M12" si="4">H4+H8-H6</f>
        <v>-444.40213155723654</v>
      </c>
      <c r="I12" s="85">
        <f t="shared" si="4"/>
        <v>-457.32516079914427</v>
      </c>
      <c r="J12" s="85">
        <f t="shared" si="4"/>
        <v>-519.69597425414065</v>
      </c>
      <c r="K12" s="85">
        <f t="shared" si="4"/>
        <v>-553.68689892492421</v>
      </c>
      <c r="L12" s="85">
        <f t="shared" si="4"/>
        <v>-535.39715475233481</v>
      </c>
      <c r="M12" s="85">
        <f t="shared" si="4"/>
        <v>-509.74807368948422</v>
      </c>
      <c r="N12" s="85">
        <f t="shared" ref="N12:S12" si="5">N4+N8-N6</f>
        <v>-482.89953062877953</v>
      </c>
      <c r="O12" s="85">
        <f t="shared" si="5"/>
        <v>-466.11478748031834</v>
      </c>
      <c r="P12" s="85">
        <f t="shared" si="5"/>
        <v>-480.76116022858923</v>
      </c>
      <c r="Q12" s="85">
        <f t="shared" si="5"/>
        <v>-468.47039940872014</v>
      </c>
      <c r="R12" s="85">
        <f t="shared" si="5"/>
        <v>-631.7592674497032</v>
      </c>
      <c r="S12" s="85">
        <f t="shared" si="5"/>
        <v>-488.83036736278194</v>
      </c>
    </row>
    <row r="13" spans="2:19" ht="20.25" thickBot="1">
      <c r="B13" s="98"/>
      <c r="C13" s="99" t="s">
        <v>51</v>
      </c>
      <c r="D13" s="100">
        <f>+D5+D9-D7</f>
        <v>-106.37277232786818</v>
      </c>
      <c r="E13" s="100">
        <f>+E5+E9-E7</f>
        <v>-97.537635150224176</v>
      </c>
      <c r="F13" s="100">
        <f>+F5+F9-F7</f>
        <v>-127.88815145245215</v>
      </c>
      <c r="G13" s="100">
        <f>+G5+G9-G7</f>
        <v>-106.42540307666734</v>
      </c>
      <c r="H13" s="100">
        <f t="shared" ref="H13:M13" si="6">+H5+H9-H7</f>
        <v>-80.901603921024503</v>
      </c>
      <c r="I13" s="100">
        <f t="shared" si="6"/>
        <v>-78.721364684983854</v>
      </c>
      <c r="J13" s="100">
        <f t="shared" si="6"/>
        <v>-106.42724542358582</v>
      </c>
      <c r="K13" s="100">
        <f t="shared" si="6"/>
        <v>-92.876399146184639</v>
      </c>
      <c r="L13" s="100">
        <f t="shared" si="6"/>
        <v>-71.072721299356317</v>
      </c>
      <c r="M13" s="100">
        <f t="shared" si="6"/>
        <v>-72.82479491929189</v>
      </c>
      <c r="N13" s="100">
        <f t="shared" ref="N13:S13" si="7">+N5+N9-N7</f>
        <v>-94.242534913093834</v>
      </c>
      <c r="O13" s="100">
        <f t="shared" si="7"/>
        <v>-80.620534926223769</v>
      </c>
      <c r="P13" s="100">
        <f t="shared" si="7"/>
        <v>-69.942923975423795</v>
      </c>
      <c r="Q13" s="100">
        <f t="shared" si="7"/>
        <v>-59.234796596125769</v>
      </c>
      <c r="R13" s="100">
        <f t="shared" si="7"/>
        <v>-95.607117584148114</v>
      </c>
      <c r="S13" s="100">
        <f t="shared" si="7"/>
        <v>-84.722767442060132</v>
      </c>
    </row>
    <row r="14" spans="2:19">
      <c r="B14" s="101" t="s">
        <v>132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</row>
    <row r="15" spans="2:19">
      <c r="B15" s="102"/>
      <c r="C15" s="371"/>
      <c r="D15" s="101"/>
      <c r="E15" s="101"/>
      <c r="F15" s="101"/>
      <c r="G15" s="101"/>
      <c r="P15" s="103"/>
    </row>
    <row r="16" spans="2:19">
      <c r="C16" s="101"/>
      <c r="D16" s="101"/>
      <c r="E16" s="101"/>
      <c r="F16" s="101"/>
      <c r="G16" s="101"/>
      <c r="N16" s="103"/>
    </row>
    <row r="17" spans="3:14">
      <c r="C17" s="101"/>
      <c r="D17" s="101"/>
      <c r="E17" s="101"/>
      <c r="F17" s="101"/>
      <c r="G17" s="101"/>
      <c r="L17" s="104"/>
      <c r="M17" s="104"/>
      <c r="N17" s="104"/>
    </row>
    <row r="18" spans="3:14">
      <c r="C18" s="101"/>
      <c r="D18" s="101"/>
      <c r="E18" s="101"/>
      <c r="F18" s="101"/>
      <c r="G18" s="101"/>
      <c r="L18" s="104"/>
      <c r="M18" s="104"/>
    </row>
    <row r="19" spans="3:14">
      <c r="C19" s="101"/>
      <c r="D19" s="101"/>
      <c r="E19" s="101"/>
      <c r="F19" s="101"/>
      <c r="G19" s="101"/>
    </row>
    <row r="20" spans="3:14">
      <c r="C20" s="101"/>
      <c r="D20" s="101"/>
      <c r="E20" s="101"/>
      <c r="F20" s="101"/>
      <c r="G20" s="10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rgb="FF92D050"/>
  </sheetPr>
  <dimension ref="A1:X39"/>
  <sheetViews>
    <sheetView topLeftCell="A13" workbookViewId="0">
      <selection activeCell="Q21" sqref="Q21"/>
    </sheetView>
  </sheetViews>
  <sheetFormatPr defaultRowHeight="19.5"/>
  <cols>
    <col min="1" max="1" width="18.42578125" style="47" customWidth="1"/>
    <col min="2" max="2" width="11.140625" style="47" customWidth="1"/>
    <col min="3" max="3" width="9.140625" style="47" customWidth="1"/>
    <col min="4" max="4" width="9.7109375" style="47" customWidth="1"/>
    <col min="5" max="5" width="9" style="47" customWidth="1"/>
    <col min="6" max="6" width="10" style="47" customWidth="1"/>
    <col min="7" max="7" width="9.42578125" style="47" customWidth="1"/>
    <col min="8" max="8" width="9.5703125" style="47" customWidth="1"/>
    <col min="9" max="9" width="10.85546875" style="47" customWidth="1"/>
    <col min="10" max="10" width="11" style="47" customWidth="1"/>
    <col min="11" max="15" width="9.140625" style="47"/>
    <col min="16" max="16" width="9.42578125" style="47" customWidth="1"/>
    <col min="17" max="17" width="9.140625" style="47"/>
    <col min="18" max="18" width="10.140625" style="47" bestFit="1" customWidth="1"/>
    <col min="19" max="19" width="10.5703125" style="47" customWidth="1"/>
    <col min="20" max="20" width="9.85546875" style="47" customWidth="1"/>
    <col min="21" max="16384" width="9.140625" style="47"/>
  </cols>
  <sheetData>
    <row r="1" spans="1:24">
      <c r="I1" s="63"/>
      <c r="J1" s="63"/>
      <c r="K1" s="104"/>
      <c r="L1" s="63"/>
      <c r="M1" s="63"/>
      <c r="N1" s="63"/>
      <c r="P1" s="105"/>
    </row>
    <row r="2" spans="1:24" ht="20.25">
      <c r="A2" s="152" t="s">
        <v>55</v>
      </c>
      <c r="I2" s="63"/>
      <c r="J2" s="63"/>
      <c r="K2" s="104"/>
      <c r="L2" s="63"/>
      <c r="M2" s="63"/>
      <c r="N2" s="63"/>
      <c r="P2" s="105"/>
    </row>
    <row r="3" spans="1:24" ht="20.25" thickBot="1"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ht="20.25" thickBot="1">
      <c r="A4" s="106" t="s">
        <v>5</v>
      </c>
      <c r="B4" s="106" t="s">
        <v>1</v>
      </c>
      <c r="C4" s="107" t="s">
        <v>111</v>
      </c>
      <c r="D4" s="107" t="s">
        <v>112</v>
      </c>
      <c r="E4" s="107" t="s">
        <v>113</v>
      </c>
      <c r="F4" s="107" t="s">
        <v>114</v>
      </c>
      <c r="G4" s="107" t="s">
        <v>22</v>
      </c>
      <c r="H4" s="107" t="s">
        <v>23</v>
      </c>
      <c r="I4" s="107" t="s">
        <v>70</v>
      </c>
      <c r="J4" s="107" t="s">
        <v>72</v>
      </c>
      <c r="K4" s="107" t="s">
        <v>75</v>
      </c>
      <c r="L4" s="107" t="s">
        <v>80</v>
      </c>
      <c r="M4" s="107" t="s">
        <v>81</v>
      </c>
      <c r="N4" s="107" t="s">
        <v>82</v>
      </c>
      <c r="O4" s="107" t="s">
        <v>84</v>
      </c>
      <c r="P4" s="107" t="s">
        <v>106</v>
      </c>
      <c r="Q4" s="107" t="s">
        <v>109</v>
      </c>
      <c r="R4" s="107" t="s">
        <v>110</v>
      </c>
    </row>
    <row r="5" spans="1:24">
      <c r="A5" s="108" t="s">
        <v>56</v>
      </c>
      <c r="B5" s="93" t="s">
        <v>57</v>
      </c>
      <c r="C5" s="85">
        <v>15.058133469527085</v>
      </c>
      <c r="D5" s="85">
        <v>14.996033242803643</v>
      </c>
      <c r="E5" s="85">
        <v>20.207965932350813</v>
      </c>
      <c r="F5" s="85">
        <v>21.513752659072519</v>
      </c>
      <c r="G5" s="109">
        <v>16.629139664757215</v>
      </c>
      <c r="H5" s="110">
        <v>15.31341056090111</v>
      </c>
      <c r="I5" s="111">
        <v>22.397518689444578</v>
      </c>
      <c r="J5" s="111">
        <v>13.410418783488744</v>
      </c>
      <c r="K5" s="111">
        <v>12.886344971033271</v>
      </c>
      <c r="L5" s="85">
        <v>12.964135780861756</v>
      </c>
      <c r="M5" s="85">
        <v>12.957740459943926</v>
      </c>
      <c r="N5" s="85">
        <v>11.544124177994894</v>
      </c>
      <c r="O5" s="87">
        <v>12.709805652503654</v>
      </c>
      <c r="P5" s="87">
        <v>14.273892409361022</v>
      </c>
      <c r="Q5" s="87">
        <v>16.717094434033598</v>
      </c>
      <c r="R5" s="87">
        <v>22.225693740701331</v>
      </c>
    </row>
    <row r="6" spans="1:24">
      <c r="A6" s="112"/>
      <c r="B6" s="101" t="s">
        <v>58</v>
      </c>
      <c r="C6" s="85">
        <v>2.6655427585500244</v>
      </c>
      <c r="D6" s="85">
        <v>4.3452671481547043</v>
      </c>
      <c r="E6" s="85">
        <v>6.0349625783045724</v>
      </c>
      <c r="F6" s="85">
        <v>4.5527206530911659</v>
      </c>
      <c r="G6" s="110">
        <v>4.6667965275779615</v>
      </c>
      <c r="H6" s="109">
        <v>4.8614600109412489</v>
      </c>
      <c r="I6" s="111">
        <v>5.7269246107139882</v>
      </c>
      <c r="J6" s="85">
        <v>4.5513032909456932</v>
      </c>
      <c r="K6" s="85">
        <v>3.4906415246910649</v>
      </c>
      <c r="L6" s="111">
        <v>4.9430798237142826</v>
      </c>
      <c r="M6" s="111">
        <v>3.6396455748394998</v>
      </c>
      <c r="N6" s="111">
        <v>2.5446456767623462</v>
      </c>
      <c r="O6" s="87">
        <v>2.8649974966172254</v>
      </c>
      <c r="P6" s="87">
        <v>2.8069788778507068</v>
      </c>
      <c r="Q6" s="87">
        <v>2.8187663383897523</v>
      </c>
      <c r="R6" s="87">
        <v>3.5971255150338628</v>
      </c>
    </row>
    <row r="7" spans="1:24">
      <c r="A7" s="112"/>
      <c r="B7" s="101" t="s">
        <v>59</v>
      </c>
      <c r="C7" s="85">
        <v>29.998402761086538</v>
      </c>
      <c r="D7" s="85">
        <v>20.846481065722276</v>
      </c>
      <c r="E7" s="85">
        <v>55.865663560442492</v>
      </c>
      <c r="F7" s="85">
        <v>29.477501131950561</v>
      </c>
      <c r="G7" s="109">
        <v>30.10708048158742</v>
      </c>
      <c r="H7" s="85">
        <v>34.067917773728297</v>
      </c>
      <c r="I7" s="85">
        <v>39.594875741142928</v>
      </c>
      <c r="J7" s="85">
        <v>39.001054987281577</v>
      </c>
      <c r="K7" s="85">
        <v>37.078218728931589</v>
      </c>
      <c r="L7" s="111">
        <v>49.106363869059187</v>
      </c>
      <c r="M7" s="111">
        <v>46.407046449116542</v>
      </c>
      <c r="N7" s="111">
        <v>50.780853716179223</v>
      </c>
      <c r="O7" s="87">
        <v>52.155130614891263</v>
      </c>
      <c r="P7" s="87">
        <v>63.604921018379137</v>
      </c>
      <c r="Q7" s="87">
        <v>61.106299426892882</v>
      </c>
      <c r="R7" s="87">
        <v>64.056686586756683</v>
      </c>
      <c r="S7" s="63"/>
    </row>
    <row r="8" spans="1:24">
      <c r="A8" s="113"/>
      <c r="B8" s="88" t="s">
        <v>20</v>
      </c>
      <c r="C8" s="114">
        <f>SUM(C5:C7)</f>
        <v>47.722078989163649</v>
      </c>
      <c r="D8" s="114">
        <f>SUM(D5:D7)</f>
        <v>40.187781456680625</v>
      </c>
      <c r="E8" s="114">
        <f>SUM(E5:E7)</f>
        <v>82.108592071097874</v>
      </c>
      <c r="F8" s="114">
        <f>SUM(F5:F7)</f>
        <v>55.543974444114248</v>
      </c>
      <c r="G8" s="115">
        <f t="shared" ref="G8:Q8" si="0">SUM(G5:G7)</f>
        <v>51.403016673922593</v>
      </c>
      <c r="H8" s="115">
        <f t="shared" si="0"/>
        <v>54.242788345570659</v>
      </c>
      <c r="I8" s="115">
        <f t="shared" si="0"/>
        <v>67.719319041301503</v>
      </c>
      <c r="J8" s="115">
        <f t="shared" si="0"/>
        <v>56.962777061716011</v>
      </c>
      <c r="K8" s="115">
        <f t="shared" si="0"/>
        <v>53.455205224655927</v>
      </c>
      <c r="L8" s="115">
        <f t="shared" si="0"/>
        <v>67.013579473635218</v>
      </c>
      <c r="M8" s="115">
        <f t="shared" si="0"/>
        <v>63.004432483899969</v>
      </c>
      <c r="N8" s="115">
        <f t="shared" si="0"/>
        <v>64.869623570936469</v>
      </c>
      <c r="O8" s="115">
        <f t="shared" si="0"/>
        <v>67.729933764012145</v>
      </c>
      <c r="P8" s="115">
        <f t="shared" si="0"/>
        <v>80.685792305590866</v>
      </c>
      <c r="Q8" s="115">
        <f t="shared" si="0"/>
        <v>80.642160199316237</v>
      </c>
      <c r="R8" s="115">
        <f>SUM(R5:R7)</f>
        <v>89.879505842491881</v>
      </c>
      <c r="S8" s="63"/>
    </row>
    <row r="9" spans="1:24">
      <c r="A9" s="116" t="s">
        <v>60</v>
      </c>
      <c r="B9" s="61" t="s">
        <v>57</v>
      </c>
      <c r="C9" s="117">
        <v>36.71028172549093</v>
      </c>
      <c r="D9" s="117">
        <v>39.368909195419597</v>
      </c>
      <c r="E9" s="117">
        <v>36.120764981770463</v>
      </c>
      <c r="F9" s="117">
        <v>42.099716766820968</v>
      </c>
      <c r="G9" s="91">
        <v>40.977685341066213</v>
      </c>
      <c r="H9" s="118">
        <v>53.284290542830369</v>
      </c>
      <c r="I9" s="97">
        <v>42.337604879535192</v>
      </c>
      <c r="J9" s="97">
        <v>39.270674683973162</v>
      </c>
      <c r="K9" s="97">
        <v>46.01073729102999</v>
      </c>
      <c r="L9" s="91">
        <v>42.16621367506599</v>
      </c>
      <c r="M9" s="119">
        <v>35.151359422302143</v>
      </c>
      <c r="N9" s="119">
        <v>34.703277406969342</v>
      </c>
      <c r="O9" s="91">
        <v>40.244427767001575</v>
      </c>
      <c r="P9" s="91">
        <v>57.970582942065306</v>
      </c>
      <c r="Q9" s="120">
        <v>55.573724526764714</v>
      </c>
      <c r="R9" s="120">
        <v>58.220495978241594</v>
      </c>
      <c r="S9" s="144"/>
      <c r="T9" s="375"/>
    </row>
    <row r="10" spans="1:24">
      <c r="A10" s="116"/>
      <c r="B10" s="61" t="s">
        <v>58</v>
      </c>
      <c r="C10" s="117">
        <v>126.87021578774889</v>
      </c>
      <c r="D10" s="117">
        <v>121.40917146405579</v>
      </c>
      <c r="E10" s="117">
        <v>151.19554602858531</v>
      </c>
      <c r="F10" s="117">
        <v>126.97813808653262</v>
      </c>
      <c r="G10" s="118">
        <v>108.55727673842101</v>
      </c>
      <c r="H10" s="118">
        <v>117.43989256275505</v>
      </c>
      <c r="I10" s="97">
        <v>125.38733371376485</v>
      </c>
      <c r="J10" s="97">
        <v>119.15781556632008</v>
      </c>
      <c r="K10" s="97">
        <v>114.63342457129681</v>
      </c>
      <c r="L10" s="121">
        <v>116.65679664609699</v>
      </c>
      <c r="M10" s="119">
        <v>121.90232497688643</v>
      </c>
      <c r="N10" s="119">
        <v>114.58322457700172</v>
      </c>
      <c r="O10" s="91">
        <v>106.82189141771885</v>
      </c>
      <c r="P10" s="91">
        <v>107.87684365344097</v>
      </c>
      <c r="Q10" s="120">
        <v>132.08896842617773</v>
      </c>
      <c r="R10" s="120">
        <v>128.98541254242292</v>
      </c>
      <c r="S10" s="375"/>
      <c r="T10" s="375"/>
    </row>
    <row r="11" spans="1:24">
      <c r="A11" s="116"/>
      <c r="B11" s="61" t="s">
        <v>59</v>
      </c>
      <c r="C11" s="117">
        <v>35.316739917167851</v>
      </c>
      <c r="D11" s="117">
        <v>23.473323573624644</v>
      </c>
      <c r="E11" s="117">
        <v>60.545168366386577</v>
      </c>
      <c r="F11" s="117">
        <v>34.601580991302299</v>
      </c>
      <c r="G11" s="97">
        <v>34.208345027588599</v>
      </c>
      <c r="H11" s="97">
        <v>38.344911184464451</v>
      </c>
      <c r="I11" s="122">
        <v>41.926266247805899</v>
      </c>
      <c r="J11" s="122">
        <v>41.8223535869842</v>
      </c>
      <c r="K11" s="97">
        <v>37.989630634583683</v>
      </c>
      <c r="L11" s="97">
        <v>54.290921219026821</v>
      </c>
      <c r="M11" s="119">
        <v>48.022646097444614</v>
      </c>
      <c r="N11" s="119">
        <v>54.772199715784268</v>
      </c>
      <c r="O11" s="91">
        <v>58.276048141794234</v>
      </c>
      <c r="P11" s="91">
        <v>68.935479494796823</v>
      </c>
      <c r="Q11" s="120">
        <v>62.836164391180965</v>
      </c>
      <c r="R11" s="120">
        <v>65.801390536238827</v>
      </c>
      <c r="S11" s="144"/>
      <c r="T11" s="144"/>
    </row>
    <row r="12" spans="1:24">
      <c r="A12" s="123"/>
      <c r="B12" s="124" t="s">
        <v>20</v>
      </c>
      <c r="C12" s="125">
        <f t="shared" ref="C12:K12" si="1">SUM(C9:C11)</f>
        <v>198.8972374304077</v>
      </c>
      <c r="D12" s="125">
        <f t="shared" si="1"/>
        <v>184.25140423310003</v>
      </c>
      <c r="E12" s="125">
        <f t="shared" si="1"/>
        <v>247.86147937674235</v>
      </c>
      <c r="F12" s="125">
        <f t="shared" si="1"/>
        <v>203.67943584465587</v>
      </c>
      <c r="G12" s="115">
        <f t="shared" si="1"/>
        <v>183.74330710707582</v>
      </c>
      <c r="H12" s="115">
        <f t="shared" si="1"/>
        <v>209.06909429004986</v>
      </c>
      <c r="I12" s="115">
        <f t="shared" si="1"/>
        <v>209.65120484110594</v>
      </c>
      <c r="J12" s="115">
        <f t="shared" si="1"/>
        <v>200.25084383727744</v>
      </c>
      <c r="K12" s="115">
        <f t="shared" si="1"/>
        <v>198.63379249691047</v>
      </c>
      <c r="L12" s="115">
        <f t="shared" ref="L12:Q12" si="2">SUM(L9:L11)</f>
        <v>213.11393154018981</v>
      </c>
      <c r="M12" s="115">
        <f t="shared" si="2"/>
        <v>205.07633049663318</v>
      </c>
      <c r="N12" s="115">
        <f t="shared" si="2"/>
        <v>204.05870169975532</v>
      </c>
      <c r="O12" s="115">
        <f t="shared" si="2"/>
        <v>205.34236732651465</v>
      </c>
      <c r="P12" s="115">
        <f t="shared" si="2"/>
        <v>234.7829060903031</v>
      </c>
      <c r="Q12" s="115">
        <f t="shared" si="2"/>
        <v>250.49885734412342</v>
      </c>
      <c r="R12" s="115">
        <f>SUM(R9:R11)</f>
        <v>253.00729905690332</v>
      </c>
      <c r="S12" s="63"/>
      <c r="T12" s="63"/>
    </row>
    <row r="13" spans="1:24">
      <c r="A13" s="116" t="s">
        <v>61</v>
      </c>
      <c r="B13" s="61" t="s">
        <v>57</v>
      </c>
      <c r="C13" s="126">
        <v>33.03366032130053</v>
      </c>
      <c r="D13" s="126">
        <v>36.458830463054369</v>
      </c>
      <c r="E13" s="126">
        <v>32.46149270398935</v>
      </c>
      <c r="F13" s="126">
        <v>32.231235352050078</v>
      </c>
      <c r="G13" s="87">
        <v>34.359490152674752</v>
      </c>
      <c r="H13" s="86">
        <v>44.9851587304872</v>
      </c>
      <c r="I13" s="87">
        <v>30.46579541390787</v>
      </c>
      <c r="J13" s="127">
        <v>34.81557132422865</v>
      </c>
      <c r="K13" s="127">
        <v>39.874392581728145</v>
      </c>
      <c r="L13" s="127">
        <v>40.512534928598797</v>
      </c>
      <c r="M13" s="128">
        <v>33.578170990218418</v>
      </c>
      <c r="N13" s="128">
        <v>33.49114834927073</v>
      </c>
      <c r="O13" s="87">
        <v>33.577146863606721</v>
      </c>
      <c r="P13" s="87">
        <v>49.225714849275988</v>
      </c>
      <c r="Q13" s="87">
        <v>48.801427841741109</v>
      </c>
      <c r="R13" s="87">
        <v>54.692143919931041</v>
      </c>
      <c r="S13" s="63"/>
    </row>
    <row r="14" spans="1:24">
      <c r="A14" s="116"/>
      <c r="B14" s="61" t="s">
        <v>58</v>
      </c>
      <c r="C14" s="126">
        <v>319.3025130689341</v>
      </c>
      <c r="D14" s="126">
        <v>254.06559750269872</v>
      </c>
      <c r="E14" s="126">
        <v>281.46205266606438</v>
      </c>
      <c r="F14" s="126">
        <v>255.45394347546045</v>
      </c>
      <c r="G14" s="129">
        <v>235.44010071376846</v>
      </c>
      <c r="H14" s="109">
        <v>264.86782136205244</v>
      </c>
      <c r="I14" s="127">
        <v>267.06161612995896</v>
      </c>
      <c r="J14" s="127">
        <v>314.20649277471625</v>
      </c>
      <c r="K14" s="127">
        <v>236.80424172264728</v>
      </c>
      <c r="L14" s="127">
        <v>243.76759577515978</v>
      </c>
      <c r="M14" s="85">
        <v>276.64988266379368</v>
      </c>
      <c r="N14" s="85">
        <v>283.50734199893952</v>
      </c>
      <c r="O14" s="87">
        <v>246.60999254980496</v>
      </c>
      <c r="P14" s="87">
        <v>230.7790421840204</v>
      </c>
      <c r="Q14" s="87">
        <v>299.62747803350396</v>
      </c>
      <c r="R14" s="87">
        <v>272.03227232061147</v>
      </c>
      <c r="S14" s="63"/>
    </row>
    <row r="15" spans="1:24">
      <c r="A15" s="116"/>
      <c r="B15" s="61" t="s">
        <v>59</v>
      </c>
      <c r="C15" s="126">
        <v>3.8426483731076178</v>
      </c>
      <c r="D15" s="126">
        <v>2.0125976358291364</v>
      </c>
      <c r="E15" s="126">
        <v>4.4297671782752559</v>
      </c>
      <c r="F15" s="126">
        <v>4.1298516029695937</v>
      </c>
      <c r="G15" s="127">
        <v>4.4550639962047516</v>
      </c>
      <c r="H15" s="127">
        <v>4.9129061607286424</v>
      </c>
      <c r="I15" s="127">
        <v>2.7769398986263658</v>
      </c>
      <c r="J15" s="127">
        <v>4.2588213237928372</v>
      </c>
      <c r="K15" s="127">
        <v>1.4149988315328375</v>
      </c>
      <c r="L15" s="127">
        <v>4.5041295690671506</v>
      </c>
      <c r="M15" s="85">
        <v>1.2101189613236105</v>
      </c>
      <c r="N15" s="85">
        <v>3.5101339525154436</v>
      </c>
      <c r="O15" s="87">
        <v>5.1160412741082144</v>
      </c>
      <c r="P15" s="87">
        <v>4.4693034545529891</v>
      </c>
      <c r="Q15" s="87">
        <v>1.0168865210983633</v>
      </c>
      <c r="R15" s="87">
        <v>1.0572705840119423</v>
      </c>
      <c r="S15" s="63"/>
    </row>
    <row r="16" spans="1:24">
      <c r="A16" s="123"/>
      <c r="B16" s="124" t="s">
        <v>20</v>
      </c>
      <c r="C16" s="130">
        <f>SUM(C13:C15)</f>
        <v>356.17882176334228</v>
      </c>
      <c r="D16" s="130">
        <f>SUM(D13:D15)</f>
        <v>292.53702560158223</v>
      </c>
      <c r="E16" s="130">
        <f>SUM(E13:E15)</f>
        <v>318.35331254832897</v>
      </c>
      <c r="F16" s="130">
        <f>SUM(F13:F15)</f>
        <v>291.81503043048014</v>
      </c>
      <c r="G16" s="115">
        <f t="shared" ref="G16:L16" si="3">SUM(G13:G15)</f>
        <v>274.25465486264795</v>
      </c>
      <c r="H16" s="115">
        <f t="shared" si="3"/>
        <v>314.76588625326826</v>
      </c>
      <c r="I16" s="115">
        <f t="shared" si="3"/>
        <v>300.30435144249321</v>
      </c>
      <c r="J16" s="115">
        <f t="shared" si="3"/>
        <v>353.28088542273775</v>
      </c>
      <c r="K16" s="115">
        <f t="shared" si="3"/>
        <v>278.09363313590825</v>
      </c>
      <c r="L16" s="115">
        <f t="shared" si="3"/>
        <v>288.78426027282575</v>
      </c>
      <c r="M16" s="115">
        <f t="shared" ref="M16:R16" si="4">SUM(M13:M15)</f>
        <v>311.4381726153357</v>
      </c>
      <c r="N16" s="115">
        <f t="shared" si="4"/>
        <v>320.50862430072567</v>
      </c>
      <c r="O16" s="115">
        <f t="shared" si="4"/>
        <v>285.3031806875199</v>
      </c>
      <c r="P16" s="115">
        <f t="shared" si="4"/>
        <v>284.47406048784939</v>
      </c>
      <c r="Q16" s="115">
        <f t="shared" si="4"/>
        <v>349.44579239634339</v>
      </c>
      <c r="R16" s="115">
        <f t="shared" si="4"/>
        <v>327.78168682455441</v>
      </c>
    </row>
    <row r="17" spans="1:24">
      <c r="A17" s="112" t="s">
        <v>62</v>
      </c>
      <c r="B17" s="101" t="s">
        <v>57</v>
      </c>
      <c r="C17" s="56">
        <v>5.4399942610222289E-2</v>
      </c>
      <c r="D17" s="56">
        <v>0.11955254282334735</v>
      </c>
      <c r="E17" s="56">
        <v>4.9731285994572411E-2</v>
      </c>
      <c r="F17" s="56">
        <v>6.5442095563140665E-3</v>
      </c>
      <c r="G17" s="111">
        <v>0.58378189393866664</v>
      </c>
      <c r="H17" s="110">
        <v>2.2727836286270845E-2</v>
      </c>
      <c r="I17" s="85">
        <v>0.75129951648064619</v>
      </c>
      <c r="J17" s="111">
        <v>4.7914710460427695E-2</v>
      </c>
      <c r="K17" s="85">
        <v>1.1073604685897324E-2</v>
      </c>
      <c r="L17" s="85">
        <v>3.0883692047250902E-2</v>
      </c>
      <c r="M17" s="85">
        <v>0.12769244135298893</v>
      </c>
      <c r="N17" s="85">
        <v>6.0880844910542874E-2</v>
      </c>
      <c r="O17" s="87">
        <v>7.8876262022574112E-2</v>
      </c>
      <c r="P17" s="87">
        <v>0.14032110249388099</v>
      </c>
      <c r="Q17" s="87">
        <v>0.72981216270169225</v>
      </c>
      <c r="R17" s="87">
        <v>6.7844320878186495E-2</v>
      </c>
    </row>
    <row r="18" spans="1:24">
      <c r="A18" s="112"/>
      <c r="B18" s="101" t="s">
        <v>58</v>
      </c>
      <c r="C18" s="56">
        <v>6.6652195759056981E-2</v>
      </c>
      <c r="D18" s="56">
        <v>0.14295176117846953</v>
      </c>
      <c r="E18" s="56">
        <v>0.86566046115905837</v>
      </c>
      <c r="F18" s="56">
        <v>1.0445848707454428</v>
      </c>
      <c r="G18" s="109">
        <v>0.24786007735977086</v>
      </c>
      <c r="H18" s="109">
        <v>0.20656246109813889</v>
      </c>
      <c r="I18" s="85">
        <v>0.71894185667645372</v>
      </c>
      <c r="J18" s="85">
        <v>0.2190848461719295</v>
      </c>
      <c r="K18" s="85">
        <v>0.39617787293939849</v>
      </c>
      <c r="L18" s="85">
        <v>0.71884296257182578</v>
      </c>
      <c r="M18" s="85">
        <v>0.41914351205069883</v>
      </c>
      <c r="N18" s="85">
        <v>0.55934193591213477</v>
      </c>
      <c r="O18" s="87">
        <v>0.2900742260426129</v>
      </c>
      <c r="P18" s="87">
        <v>1.2256731142299748</v>
      </c>
      <c r="Q18" s="87">
        <v>0.74312804488107542</v>
      </c>
      <c r="R18" s="87">
        <v>0.77686634535652055</v>
      </c>
    </row>
    <row r="19" spans="1:24">
      <c r="A19" s="112"/>
      <c r="B19" s="101" t="s">
        <v>59</v>
      </c>
      <c r="C19" s="56">
        <v>8.6596022613988719E-3</v>
      </c>
      <c r="D19" s="56">
        <v>2.7071887397045292E-2</v>
      </c>
      <c r="E19" s="56">
        <v>3.4088915012102677E-2</v>
      </c>
      <c r="F19" s="56">
        <v>0</v>
      </c>
      <c r="G19" s="85">
        <v>4.1432306141178543E-2</v>
      </c>
      <c r="H19" s="109">
        <v>0.33690038634001596</v>
      </c>
      <c r="I19" s="109">
        <v>0</v>
      </c>
      <c r="J19" s="109">
        <v>1.1459712950969691E-2</v>
      </c>
      <c r="K19" s="111">
        <v>0</v>
      </c>
      <c r="L19" s="111">
        <v>6.0567077808056022E-3</v>
      </c>
      <c r="M19" s="85">
        <v>0</v>
      </c>
      <c r="N19" s="111">
        <v>0</v>
      </c>
      <c r="O19" s="87">
        <v>2.2807646201080955E-2</v>
      </c>
      <c r="P19" s="87">
        <v>1.0406542989436475E-2</v>
      </c>
      <c r="Q19" s="87">
        <v>0</v>
      </c>
      <c r="R19" s="87">
        <v>0</v>
      </c>
    </row>
    <row r="20" spans="1:24">
      <c r="A20" s="112"/>
      <c r="B20" s="88" t="s">
        <v>20</v>
      </c>
      <c r="C20" s="131">
        <f t="shared" ref="C20:J20" si="5">SUM(C17:C19)</f>
        <v>0.12971174063067814</v>
      </c>
      <c r="D20" s="131">
        <f t="shared" si="5"/>
        <v>0.2895761913988622</v>
      </c>
      <c r="E20" s="131">
        <f t="shared" si="5"/>
        <v>0.94948066216573346</v>
      </c>
      <c r="F20" s="131">
        <f t="shared" si="5"/>
        <v>1.0511290803017568</v>
      </c>
      <c r="G20" s="132">
        <f t="shared" si="5"/>
        <v>0.87307427743961608</v>
      </c>
      <c r="H20" s="132">
        <f t="shared" si="5"/>
        <v>0.56619068372442571</v>
      </c>
      <c r="I20" s="132">
        <f t="shared" si="5"/>
        <v>1.4702413731571</v>
      </c>
      <c r="J20" s="132">
        <f t="shared" si="5"/>
        <v>0.2784592695833269</v>
      </c>
      <c r="K20" s="115">
        <f t="shared" ref="K20:Q20" si="6">SUM(K17:K19)</f>
        <v>0.40725147762529579</v>
      </c>
      <c r="L20" s="115">
        <f t="shared" si="6"/>
        <v>0.75578336239988231</v>
      </c>
      <c r="M20" s="115">
        <f t="shared" si="6"/>
        <v>0.54683595340368774</v>
      </c>
      <c r="N20" s="115">
        <f t="shared" si="6"/>
        <v>0.62022278082267768</v>
      </c>
      <c r="O20" s="115">
        <f t="shared" si="6"/>
        <v>0.39175813426626799</v>
      </c>
      <c r="P20" s="115">
        <f t="shared" si="6"/>
        <v>1.3764007597132923</v>
      </c>
      <c r="Q20" s="115">
        <f t="shared" si="6"/>
        <v>1.4729402075827678</v>
      </c>
      <c r="R20" s="115">
        <f>SUM(R17:R19)</f>
        <v>0.84471066623470703</v>
      </c>
    </row>
    <row r="21" spans="1:24">
      <c r="A21" s="108" t="s">
        <v>63</v>
      </c>
      <c r="B21" s="93" t="s">
        <v>57</v>
      </c>
      <c r="C21" s="60">
        <v>14.928203257359121</v>
      </c>
      <c r="D21" s="60">
        <v>16.879413093149552</v>
      </c>
      <c r="E21" s="60">
        <v>16.943207541161144</v>
      </c>
      <c r="F21" s="60">
        <v>21.286777075867377</v>
      </c>
      <c r="G21" s="96">
        <v>16.559800434910542</v>
      </c>
      <c r="H21" s="133">
        <v>14.15298509708474</v>
      </c>
      <c r="I21" s="96">
        <v>21.565350862789924</v>
      </c>
      <c r="J21" s="96">
        <v>12.610076371272999</v>
      </c>
      <c r="K21" s="111">
        <v>11.195793477631749</v>
      </c>
      <c r="L21" s="134">
        <v>11.743099710606245</v>
      </c>
      <c r="M21" s="134">
        <v>13.561726532781476</v>
      </c>
      <c r="N21" s="134">
        <v>11.387997963146681</v>
      </c>
      <c r="O21" s="63">
        <v>12.222586381174313</v>
      </c>
      <c r="P21" s="87">
        <v>13.665198876261627</v>
      </c>
      <c r="Q21" s="135">
        <v>17.110872824911194</v>
      </c>
      <c r="R21" s="87">
        <v>22.804806586849292</v>
      </c>
      <c r="S21" s="144"/>
      <c r="T21" s="63"/>
    </row>
    <row r="22" spans="1:24">
      <c r="A22" s="112"/>
      <c r="B22" s="101" t="s">
        <v>58</v>
      </c>
      <c r="C22" s="56">
        <v>44.212601563165073</v>
      </c>
      <c r="D22" s="56">
        <v>44.838012404833961</v>
      </c>
      <c r="E22" s="56">
        <v>55.486957639551051</v>
      </c>
      <c r="F22" s="56">
        <v>54.183342109101801</v>
      </c>
      <c r="G22" s="109">
        <v>46.553500943622403</v>
      </c>
      <c r="H22" s="109">
        <v>53.313686117229736</v>
      </c>
      <c r="I22" s="85">
        <v>52.008073085590397</v>
      </c>
      <c r="J22" s="85">
        <v>44.867826878654533</v>
      </c>
      <c r="K22" s="111">
        <v>53.554731202521147</v>
      </c>
      <c r="L22" s="134">
        <v>53.495909449426762</v>
      </c>
      <c r="M22" s="134">
        <v>58.395948465181895</v>
      </c>
      <c r="N22" s="134">
        <v>56.221602129521827</v>
      </c>
      <c r="O22" s="63">
        <v>55.759808610871389</v>
      </c>
      <c r="P22" s="87">
        <v>53.344126255282177</v>
      </c>
      <c r="Q22" s="87">
        <v>78.859513938176391</v>
      </c>
      <c r="R22" s="87">
        <v>73.763010792389196</v>
      </c>
      <c r="S22" s="144"/>
    </row>
    <row r="23" spans="1:24">
      <c r="A23" s="112"/>
      <c r="B23" s="101" t="s">
        <v>59</v>
      </c>
      <c r="C23" s="56">
        <v>28.673027166816695</v>
      </c>
      <c r="D23" s="56">
        <v>19.306091799211845</v>
      </c>
      <c r="E23" s="56">
        <v>54.217563354774747</v>
      </c>
      <c r="F23" s="56">
        <v>27.30339440895445</v>
      </c>
      <c r="G23" s="85">
        <v>28.59958746060634</v>
      </c>
      <c r="H23" s="85">
        <v>32.573168365720818</v>
      </c>
      <c r="I23" s="109">
        <v>36.918869985102923</v>
      </c>
      <c r="J23" s="109">
        <v>35.231580104834862</v>
      </c>
      <c r="K23" s="111">
        <v>34.137046104104115</v>
      </c>
      <c r="L23" s="134">
        <v>40.757542497717949</v>
      </c>
      <c r="M23" s="134">
        <v>41.478734710170222</v>
      </c>
      <c r="N23" s="134">
        <v>43.845645162026507</v>
      </c>
      <c r="O23" s="63">
        <v>48.494530856731522</v>
      </c>
      <c r="P23" s="87">
        <v>59.086522964688626</v>
      </c>
      <c r="Q23" s="135">
        <v>55.979685965424693</v>
      </c>
      <c r="R23" s="87">
        <v>60.272732908910619</v>
      </c>
    </row>
    <row r="24" spans="1:24">
      <c r="A24" s="113"/>
      <c r="B24" s="88" t="s">
        <v>20</v>
      </c>
      <c r="C24" s="136">
        <f>SUM(C21:C23)</f>
        <v>87.81383198734089</v>
      </c>
      <c r="D24" s="136">
        <f>SUM(D21:D23)</f>
        <v>81.023517297195355</v>
      </c>
      <c r="E24" s="136">
        <f>SUM(E21:E23)</f>
        <v>126.64772853548695</v>
      </c>
      <c r="F24" s="136">
        <f>SUM(F21:F23)</f>
        <v>102.77351359392362</v>
      </c>
      <c r="G24" s="115">
        <f t="shared" ref="G24:Q24" si="7">SUM(G21:G23)</f>
        <v>91.712888839139282</v>
      </c>
      <c r="H24" s="115">
        <f t="shared" si="7"/>
        <v>100.03983958003529</v>
      </c>
      <c r="I24" s="115">
        <f t="shared" si="7"/>
        <v>110.49229393348324</v>
      </c>
      <c r="J24" s="115">
        <f t="shared" si="7"/>
        <v>92.709483354762398</v>
      </c>
      <c r="K24" s="115">
        <f t="shared" si="7"/>
        <v>98.887570784257008</v>
      </c>
      <c r="L24" s="115">
        <f t="shared" si="7"/>
        <v>105.99655165775096</v>
      </c>
      <c r="M24" s="115">
        <f t="shared" si="7"/>
        <v>113.4364097081336</v>
      </c>
      <c r="N24" s="115">
        <f t="shared" si="7"/>
        <v>111.455245254695</v>
      </c>
      <c r="O24" s="115">
        <f t="shared" si="7"/>
        <v>116.47692584877723</v>
      </c>
      <c r="P24" s="115">
        <f t="shared" si="7"/>
        <v>126.09584809623243</v>
      </c>
      <c r="Q24" s="115">
        <f t="shared" si="7"/>
        <v>151.95007272851228</v>
      </c>
      <c r="R24" s="115">
        <f>SUM(R21:R23)</f>
        <v>156.8405502881491</v>
      </c>
      <c r="S24" s="63"/>
    </row>
    <row r="25" spans="1:24">
      <c r="A25" s="108" t="s">
        <v>64</v>
      </c>
      <c r="B25" s="93" t="s">
        <v>57</v>
      </c>
      <c r="C25" s="60">
        <v>16.651414977243089</v>
      </c>
      <c r="D25" s="60">
        <v>20.077299206125396</v>
      </c>
      <c r="E25" s="60">
        <v>35.734132729305429</v>
      </c>
      <c r="F25" s="60">
        <v>28.469651351299831</v>
      </c>
      <c r="G25" s="96">
        <v>18.422623978677017</v>
      </c>
      <c r="H25" s="133">
        <v>11.411237696396915</v>
      </c>
      <c r="I25" s="96">
        <v>9.7709019445549217</v>
      </c>
      <c r="J25" s="96">
        <v>11.251135553266309</v>
      </c>
      <c r="K25" s="111">
        <v>6.1836082772294629</v>
      </c>
      <c r="L25" s="111">
        <v>5.1014621592162355</v>
      </c>
      <c r="M25" s="134">
        <v>13.26788643540648</v>
      </c>
      <c r="N25" s="134">
        <v>8.6615868729685133</v>
      </c>
      <c r="O25" s="135">
        <v>6.7762811757702455</v>
      </c>
      <c r="P25" s="135">
        <v>11.576080852048978</v>
      </c>
      <c r="Q25" s="87">
        <v>17.39855952853182</v>
      </c>
      <c r="R25" s="87">
        <v>17.006914376544895</v>
      </c>
    </row>
    <row r="26" spans="1:24">
      <c r="A26" s="112"/>
      <c r="B26" s="101" t="s">
        <v>58</v>
      </c>
      <c r="C26" s="56">
        <v>129.10420142764329</v>
      </c>
      <c r="D26" s="56">
        <v>75.353648608618002</v>
      </c>
      <c r="E26" s="56">
        <v>86.679636795348273</v>
      </c>
      <c r="F26" s="56">
        <v>70.022574755716946</v>
      </c>
      <c r="G26" s="109">
        <v>82.220214840708678</v>
      </c>
      <c r="H26" s="109">
        <v>76.815677110013041</v>
      </c>
      <c r="I26" s="85">
        <v>78.852406514555682</v>
      </c>
      <c r="J26" s="85">
        <v>80.829193846702438</v>
      </c>
      <c r="K26" s="111">
        <v>81.648788261033005</v>
      </c>
      <c r="L26" s="111">
        <v>93.985908219932213</v>
      </c>
      <c r="M26" s="111">
        <v>73.349333732403807</v>
      </c>
      <c r="N26" s="134">
        <v>64.688670287149804</v>
      </c>
      <c r="O26" s="135">
        <v>72.321343362674938</v>
      </c>
      <c r="P26" s="135">
        <v>74.574742194147376</v>
      </c>
      <c r="Q26" s="87">
        <v>105.4732440568208</v>
      </c>
      <c r="R26" s="87">
        <v>101.9609719776593</v>
      </c>
    </row>
    <row r="27" spans="1:24">
      <c r="A27" s="112"/>
      <c r="B27" s="101" t="s">
        <v>59</v>
      </c>
      <c r="C27" s="56">
        <v>0.24956533510261583</v>
      </c>
      <c r="D27" s="56">
        <v>0.41901762320847935</v>
      </c>
      <c r="E27" s="56">
        <v>0.4303916321879353</v>
      </c>
      <c r="F27" s="56">
        <v>0.17404732732559311</v>
      </c>
      <c r="G27" s="109">
        <v>1.2146473500588393</v>
      </c>
      <c r="H27" s="109">
        <v>5.0829100631294768</v>
      </c>
      <c r="I27" s="85">
        <v>0.90370250535317398</v>
      </c>
      <c r="J27" s="85">
        <v>1.4414358041683413</v>
      </c>
      <c r="K27" s="111">
        <v>0.56732500931503393</v>
      </c>
      <c r="L27" s="111">
        <v>2.715716736645422</v>
      </c>
      <c r="M27" s="134">
        <v>0.70141189130674531</v>
      </c>
      <c r="N27" s="134">
        <v>2.3766063651002773</v>
      </c>
      <c r="O27" s="135">
        <v>3.7093342337799067</v>
      </c>
      <c r="P27" s="135">
        <v>3.1757211079401033</v>
      </c>
      <c r="Q27" s="87">
        <v>3.543689179187933</v>
      </c>
      <c r="R27" s="87">
        <v>2.6883865265355933</v>
      </c>
    </row>
    <row r="28" spans="1:24" ht="20.25" thickBot="1">
      <c r="A28" s="98"/>
      <c r="B28" s="98" t="s">
        <v>20</v>
      </c>
      <c r="C28" s="137">
        <f>SUM(C25:C27)</f>
        <v>146.00518173998898</v>
      </c>
      <c r="D28" s="137">
        <f>SUM(D25:D27)</f>
        <v>95.84996543795188</v>
      </c>
      <c r="E28" s="137">
        <f>SUM(E25:E27)</f>
        <v>122.84416115684164</v>
      </c>
      <c r="F28" s="137">
        <f>SUM(F25:F27)</f>
        <v>98.666273434342372</v>
      </c>
      <c r="G28" s="138">
        <f t="shared" ref="G28:P28" si="8">SUM(G25:G27)</f>
        <v>101.85748616944454</v>
      </c>
      <c r="H28" s="138">
        <f t="shared" si="8"/>
        <v>93.309824869539426</v>
      </c>
      <c r="I28" s="138">
        <f t="shared" si="8"/>
        <v>89.527010964463784</v>
      </c>
      <c r="J28" s="138">
        <f t="shared" si="8"/>
        <v>93.521765204137083</v>
      </c>
      <c r="K28" s="138">
        <f t="shared" si="8"/>
        <v>88.399721547577499</v>
      </c>
      <c r="L28" s="138">
        <f t="shared" si="8"/>
        <v>101.80308711579387</v>
      </c>
      <c r="M28" s="138">
        <f t="shared" si="8"/>
        <v>87.318632059117036</v>
      </c>
      <c r="N28" s="138">
        <f t="shared" si="8"/>
        <v>75.72686352521859</v>
      </c>
      <c r="O28" s="138">
        <f t="shared" si="8"/>
        <v>82.806958772225101</v>
      </c>
      <c r="P28" s="138">
        <f t="shared" si="8"/>
        <v>89.326544154136457</v>
      </c>
      <c r="Q28" s="138">
        <f>SUM(Q25:Q27)</f>
        <v>126.41549276454056</v>
      </c>
      <c r="R28" s="138">
        <f>SUM(R25:R27)</f>
        <v>121.65627288073979</v>
      </c>
    </row>
    <row r="29" spans="1:24">
      <c r="A29" s="139" t="s">
        <v>132</v>
      </c>
      <c r="J29" s="140"/>
      <c r="K29" s="103"/>
      <c r="L29" s="103"/>
      <c r="M29" s="141"/>
      <c r="N29" s="141"/>
      <c r="O29" s="141"/>
      <c r="P29" s="141"/>
      <c r="Q29" s="63"/>
      <c r="R29" s="141"/>
      <c r="S29" s="141"/>
      <c r="U29" s="141"/>
      <c r="V29" s="141"/>
      <c r="W29" s="141"/>
      <c r="X29" s="141"/>
    </row>
    <row r="30" spans="1:24">
      <c r="G30" s="142"/>
      <c r="H30" s="143"/>
      <c r="I30" s="142"/>
      <c r="J30" s="142"/>
      <c r="K30" s="144"/>
      <c r="L30" s="144"/>
      <c r="M30" s="63"/>
      <c r="N30" s="141"/>
      <c r="O30" s="141"/>
      <c r="P30" s="141"/>
      <c r="Q30" s="375"/>
      <c r="R30" s="144"/>
      <c r="S30" s="141"/>
      <c r="U30" s="141"/>
      <c r="V30" s="141"/>
      <c r="W30" s="141"/>
      <c r="X30" s="141"/>
    </row>
    <row r="31" spans="1:24">
      <c r="B31" s="145"/>
      <c r="C31" s="145"/>
      <c r="D31" s="145"/>
      <c r="E31" s="145"/>
      <c r="F31" s="145"/>
      <c r="G31" s="145"/>
      <c r="H31" s="51"/>
      <c r="I31" s="146"/>
      <c r="J31" s="146"/>
      <c r="K31" s="147"/>
      <c r="L31" s="141"/>
      <c r="M31" s="141"/>
      <c r="N31" s="141"/>
      <c r="O31" s="141"/>
      <c r="P31" s="141"/>
      <c r="R31" s="144"/>
      <c r="U31" s="141"/>
    </row>
    <row r="32" spans="1:24">
      <c r="B32" s="145"/>
      <c r="C32" s="145"/>
      <c r="D32" s="145"/>
      <c r="E32" s="145"/>
      <c r="F32" s="145"/>
      <c r="G32" s="145"/>
      <c r="H32" s="145"/>
      <c r="I32" s="63"/>
      <c r="J32" s="148"/>
      <c r="K32" s="148"/>
    </row>
    <row r="33" spans="2:13">
      <c r="B33" s="51"/>
      <c r="C33" s="51"/>
      <c r="D33" s="51"/>
      <c r="E33" s="51"/>
      <c r="F33" s="51"/>
      <c r="G33" s="146"/>
      <c r="H33" s="146"/>
      <c r="I33" s="146"/>
      <c r="J33" s="146"/>
      <c r="K33" s="143"/>
    </row>
    <row r="34" spans="2:13">
      <c r="G34" s="63"/>
      <c r="H34" s="63"/>
      <c r="I34" s="63"/>
      <c r="J34" s="63"/>
      <c r="K34" s="143"/>
      <c r="M34" s="63"/>
    </row>
    <row r="35" spans="2:13">
      <c r="G35" s="63"/>
      <c r="H35" s="63"/>
      <c r="I35" s="63"/>
      <c r="J35" s="149"/>
      <c r="K35" s="143"/>
      <c r="M35" s="63"/>
    </row>
    <row r="36" spans="2:13">
      <c r="G36" s="143"/>
      <c r="H36" s="143"/>
      <c r="I36" s="143"/>
      <c r="J36" s="150"/>
      <c r="K36" s="143"/>
    </row>
    <row r="37" spans="2:13">
      <c r="G37" s="143"/>
      <c r="H37" s="143"/>
      <c r="I37" s="143"/>
      <c r="J37" s="150"/>
      <c r="K37" s="143"/>
      <c r="M37" s="63"/>
    </row>
    <row r="38" spans="2:13">
      <c r="G38" s="143"/>
      <c r="H38" s="143"/>
      <c r="I38" s="143"/>
      <c r="J38" s="150"/>
      <c r="K38" s="143"/>
      <c r="M38" s="63"/>
    </row>
    <row r="39" spans="2:13">
      <c r="J39" s="151"/>
      <c r="M39" s="6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AJ36"/>
  <sheetViews>
    <sheetView topLeftCell="A4" workbookViewId="0">
      <selection activeCell="E1" sqref="E1"/>
    </sheetView>
  </sheetViews>
  <sheetFormatPr defaultColWidth="9" defaultRowHeight="19.5"/>
  <cols>
    <col min="1" max="1" width="10.42578125" style="263" customWidth="1"/>
    <col min="2" max="2" width="15.28515625" style="263" customWidth="1"/>
    <col min="3" max="3" width="8.5703125" style="263" customWidth="1"/>
    <col min="4" max="4" width="9.42578125" style="263" customWidth="1"/>
    <col min="5" max="5" width="9.5703125" style="263" customWidth="1"/>
    <col min="6" max="6" width="10.140625" style="263" customWidth="1"/>
    <col min="7" max="7" width="8.28515625" style="265" customWidth="1"/>
    <col min="8" max="18" width="9" style="265" customWidth="1"/>
    <col min="19" max="19" width="7.7109375" style="265" customWidth="1"/>
    <col min="20" max="20" width="8.28515625" style="265" customWidth="1"/>
    <col min="21" max="21" width="9" style="265" customWidth="1"/>
    <col min="22" max="22" width="8.5703125" style="265" customWidth="1"/>
    <col min="23" max="23" width="8.5703125" style="263" customWidth="1"/>
    <col min="24" max="30" width="9" style="263"/>
    <col min="31" max="31" width="8.140625" style="263" customWidth="1"/>
    <col min="32" max="16384" width="9" style="263"/>
  </cols>
  <sheetData>
    <row r="1" spans="1:35" ht="20.25">
      <c r="A1" s="315" t="s">
        <v>78</v>
      </c>
      <c r="G1" s="264"/>
      <c r="H1" s="263"/>
      <c r="W1" s="153"/>
      <c r="X1" s="265"/>
    </row>
    <row r="2" spans="1:35" ht="20.25" thickBot="1"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7"/>
      <c r="X2" s="267"/>
      <c r="AG2" s="268"/>
      <c r="AH2" s="268"/>
    </row>
    <row r="3" spans="1:35" ht="16.5" customHeight="1">
      <c r="A3" s="269"/>
      <c r="B3" s="270"/>
      <c r="C3" s="270"/>
      <c r="D3" s="270"/>
      <c r="E3" s="270"/>
      <c r="F3" s="270"/>
      <c r="G3" s="373"/>
      <c r="H3" s="373"/>
      <c r="I3" s="373"/>
      <c r="J3" s="271"/>
      <c r="K3" s="271"/>
      <c r="L3" s="271"/>
      <c r="M3" s="271"/>
      <c r="N3" s="271"/>
      <c r="O3" s="271"/>
      <c r="P3" s="271"/>
      <c r="Q3" s="271"/>
      <c r="R3" s="271"/>
      <c r="S3" s="272"/>
      <c r="T3" s="271"/>
      <c r="U3" s="271"/>
      <c r="V3" s="271"/>
      <c r="W3" s="273"/>
      <c r="X3" s="273"/>
      <c r="Y3" s="273"/>
      <c r="Z3" s="273"/>
      <c r="AA3" s="273"/>
      <c r="AB3" s="273"/>
      <c r="AC3" s="273"/>
      <c r="AD3" s="274"/>
      <c r="AE3" s="274"/>
      <c r="AF3" s="274"/>
      <c r="AG3" s="275"/>
      <c r="AH3" s="275"/>
      <c r="AI3" s="275"/>
    </row>
    <row r="4" spans="1:35" s="275" customFormat="1" ht="20.25" customHeight="1">
      <c r="A4" s="276" t="s">
        <v>0</v>
      </c>
      <c r="B4" s="277" t="s">
        <v>24</v>
      </c>
      <c r="C4" s="277" t="s">
        <v>111</v>
      </c>
      <c r="D4" s="277" t="s">
        <v>112</v>
      </c>
      <c r="E4" s="277" t="s">
        <v>113</v>
      </c>
      <c r="F4" s="277" t="s">
        <v>114</v>
      </c>
      <c r="G4" s="278" t="s">
        <v>22</v>
      </c>
      <c r="H4" s="278" t="s">
        <v>23</v>
      </c>
      <c r="I4" s="278" t="s">
        <v>70</v>
      </c>
      <c r="J4" s="278" t="s">
        <v>72</v>
      </c>
      <c r="K4" s="279" t="s">
        <v>75</v>
      </c>
      <c r="L4" s="279" t="s">
        <v>80</v>
      </c>
      <c r="M4" s="279" t="s">
        <v>81</v>
      </c>
      <c r="N4" s="279" t="s">
        <v>82</v>
      </c>
      <c r="O4" s="279" t="s">
        <v>84</v>
      </c>
      <c r="P4" s="279" t="s">
        <v>106</v>
      </c>
      <c r="Q4" s="279" t="s">
        <v>109</v>
      </c>
      <c r="R4" s="279" t="s">
        <v>110</v>
      </c>
      <c r="S4" s="280" t="s">
        <v>111</v>
      </c>
      <c r="T4" s="277" t="s">
        <v>112</v>
      </c>
      <c r="U4" s="277" t="s">
        <v>113</v>
      </c>
      <c r="V4" s="277" t="s">
        <v>114</v>
      </c>
      <c r="W4" s="279" t="s">
        <v>22</v>
      </c>
      <c r="X4" s="279" t="s">
        <v>23</v>
      </c>
      <c r="Y4" s="279" t="s">
        <v>70</v>
      </c>
      <c r="Z4" s="279" t="s">
        <v>72</v>
      </c>
      <c r="AA4" s="279" t="s">
        <v>75</v>
      </c>
      <c r="AB4" s="279" t="s">
        <v>80</v>
      </c>
      <c r="AC4" s="279" t="s">
        <v>81</v>
      </c>
      <c r="AD4" s="279" t="s">
        <v>82</v>
      </c>
      <c r="AE4" s="281" t="s">
        <v>84</v>
      </c>
      <c r="AF4" s="281" t="s">
        <v>106</v>
      </c>
      <c r="AG4" s="281" t="s">
        <v>109</v>
      </c>
      <c r="AH4" s="281" t="s">
        <v>110</v>
      </c>
    </row>
    <row r="5" spans="1:35" s="275" customFormat="1">
      <c r="A5" s="262" t="s">
        <v>2</v>
      </c>
      <c r="B5" s="282" t="s">
        <v>54</v>
      </c>
      <c r="C5" s="283">
        <v>92.459600114061146</v>
      </c>
      <c r="D5" s="283">
        <v>105.42924904993156</v>
      </c>
      <c r="E5" s="283">
        <v>130.04563960804339</v>
      </c>
      <c r="F5" s="283">
        <v>124.86077211683836</v>
      </c>
      <c r="G5" s="159">
        <v>101.90604785729543</v>
      </c>
      <c r="H5" s="159">
        <v>108.8602323969158</v>
      </c>
      <c r="I5" s="159">
        <v>119.85238810745854</v>
      </c>
      <c r="J5" s="159">
        <v>97.911595941947823</v>
      </c>
      <c r="K5" s="159">
        <v>92.097096739744913</v>
      </c>
      <c r="L5" s="159">
        <v>93.291806386094692</v>
      </c>
      <c r="M5" s="159">
        <v>112.40984800592933</v>
      </c>
      <c r="N5" s="159">
        <v>109.49703235476018</v>
      </c>
      <c r="O5" s="159">
        <v>92.022434783086354</v>
      </c>
      <c r="P5" s="159">
        <v>117.43783710919385</v>
      </c>
      <c r="Q5" s="159">
        <v>149.64821504531761</v>
      </c>
      <c r="R5" s="222">
        <v>157.62503999922134</v>
      </c>
      <c r="S5" s="284">
        <f t="shared" ref="S5:S10" si="0">C5/C$5*100</f>
        <v>100</v>
      </c>
      <c r="T5" s="222">
        <f t="shared" ref="T5:T10" si="1">D5/D$5*100</f>
        <v>100</v>
      </c>
      <c r="U5" s="222">
        <f t="shared" ref="U5:U10" si="2">E5/E$5*100</f>
        <v>100</v>
      </c>
      <c r="V5" s="222">
        <f t="shared" ref="V5:V10" si="3">F5/F$5*100</f>
        <v>100</v>
      </c>
      <c r="W5" s="285">
        <f t="shared" ref="W5:W10" si="4">G5/G$5*100</f>
        <v>100</v>
      </c>
      <c r="X5" s="285">
        <f t="shared" ref="X5:AC10" si="5">H5/H$5*100</f>
        <v>100</v>
      </c>
      <c r="Y5" s="285">
        <f t="shared" si="5"/>
        <v>100</v>
      </c>
      <c r="Z5" s="285">
        <f t="shared" si="5"/>
        <v>100</v>
      </c>
      <c r="AA5" s="285">
        <f t="shared" si="5"/>
        <v>100</v>
      </c>
      <c r="AB5" s="285">
        <f t="shared" si="5"/>
        <v>100</v>
      </c>
      <c r="AC5" s="285">
        <f t="shared" si="5"/>
        <v>100</v>
      </c>
      <c r="AD5" s="285">
        <f t="shared" ref="AD5:AH10" si="6">N5/N$5*100</f>
        <v>100</v>
      </c>
      <c r="AE5" s="283">
        <f>O5/O$5*100</f>
        <v>100</v>
      </c>
      <c r="AF5" s="283">
        <f>P5/P$5*100</f>
        <v>100</v>
      </c>
      <c r="AG5" s="283">
        <f>Q5/Q$5*100</f>
        <v>100</v>
      </c>
      <c r="AH5" s="283">
        <f>R5/R$5*100</f>
        <v>100</v>
      </c>
    </row>
    <row r="6" spans="1:35">
      <c r="A6" s="262"/>
      <c r="B6" s="286" t="s">
        <v>65</v>
      </c>
      <c r="C6" s="287">
        <v>39.41926203270792</v>
      </c>
      <c r="D6" s="287">
        <v>42.712476548699996</v>
      </c>
      <c r="E6" s="287">
        <v>37.722782007031718</v>
      </c>
      <c r="F6" s="287">
        <v>43.421638403939085</v>
      </c>
      <c r="G6" s="288">
        <v>46.422354996662783</v>
      </c>
      <c r="H6" s="203">
        <v>57.926229275644602</v>
      </c>
      <c r="I6" s="203">
        <v>56.393706817255406</v>
      </c>
      <c r="J6" s="94">
        <v>40.605253367236564</v>
      </c>
      <c r="K6" s="94">
        <v>47.758238635173257</v>
      </c>
      <c r="L6" s="94">
        <v>44.342972834985318</v>
      </c>
      <c r="M6" s="94">
        <v>35.990041165582085</v>
      </c>
      <c r="N6" s="94">
        <v>35.407202522746402</v>
      </c>
      <c r="O6" s="94">
        <v>41.068758577241255</v>
      </c>
      <c r="P6" s="94">
        <v>58.58397809676282</v>
      </c>
      <c r="Q6" s="94">
        <v>57.796216280922771</v>
      </c>
      <c r="R6" s="94">
        <v>59.529996305037812</v>
      </c>
      <c r="S6" s="289">
        <f t="shared" si="0"/>
        <v>42.634039065796351</v>
      </c>
      <c r="T6" s="94">
        <f t="shared" si="1"/>
        <v>40.51292874946995</v>
      </c>
      <c r="U6" s="94">
        <f t="shared" si="2"/>
        <v>29.007340900262328</v>
      </c>
      <c r="V6" s="94">
        <f t="shared" si="3"/>
        <v>34.776045084285819</v>
      </c>
      <c r="W6" s="287">
        <f t="shared" si="4"/>
        <v>45.554072572484145</v>
      </c>
      <c r="X6" s="287">
        <f t="shared" si="5"/>
        <v>53.211561283866736</v>
      </c>
      <c r="Y6" s="287">
        <f t="shared" si="5"/>
        <v>47.052635085329577</v>
      </c>
      <c r="Z6" s="287">
        <f t="shared" si="5"/>
        <v>41.471342568362978</v>
      </c>
      <c r="AA6" s="287">
        <f t="shared" si="5"/>
        <v>51.856399740951851</v>
      </c>
      <c r="AB6" s="287">
        <f t="shared" si="5"/>
        <v>47.53147629221457</v>
      </c>
      <c r="AC6" s="287">
        <f t="shared" si="5"/>
        <v>32.016804402834623</v>
      </c>
      <c r="AD6" s="287">
        <f t="shared" si="6"/>
        <v>32.336221138880155</v>
      </c>
      <c r="AE6" s="287">
        <f t="shared" si="6"/>
        <v>44.629071893226694</v>
      </c>
      <c r="AF6" s="287">
        <f t="shared" si="6"/>
        <v>49.885096267816451</v>
      </c>
      <c r="AG6" s="287">
        <f t="shared" si="6"/>
        <v>38.621387006467458</v>
      </c>
      <c r="AH6" s="287">
        <f t="shared" si="6"/>
        <v>37.766839777063268</v>
      </c>
    </row>
    <row r="7" spans="1:35">
      <c r="A7" s="262"/>
      <c r="B7" s="286" t="s">
        <v>66</v>
      </c>
      <c r="C7" s="287">
        <v>2.3731550772532386</v>
      </c>
      <c r="D7" s="287">
        <v>5.3865608238747917</v>
      </c>
      <c r="E7" s="287">
        <v>8.5168332659984785</v>
      </c>
      <c r="F7" s="287">
        <v>15.300132353544692</v>
      </c>
      <c r="G7" s="288">
        <v>5.2699943220407581</v>
      </c>
      <c r="H7" s="203">
        <v>5.7308918139387233</v>
      </c>
      <c r="I7" s="203">
        <v>9.1203906409049047</v>
      </c>
      <c r="J7" s="94">
        <v>4.4323978589319362</v>
      </c>
      <c r="K7" s="94">
        <v>4.4629359669334363</v>
      </c>
      <c r="L7" s="94">
        <v>4.6139333637370363</v>
      </c>
      <c r="M7" s="94">
        <v>7.1653773793964683</v>
      </c>
      <c r="N7" s="94">
        <v>7.5207760886653157</v>
      </c>
      <c r="O7" s="94">
        <v>5.1658914305703503</v>
      </c>
      <c r="P7" s="94">
        <v>7.4239396036492771</v>
      </c>
      <c r="Q7" s="94">
        <v>12.151033658292533</v>
      </c>
      <c r="R7" s="94">
        <v>13.819967724936697</v>
      </c>
      <c r="S7" s="289">
        <f t="shared" si="0"/>
        <v>2.5666940743044941</v>
      </c>
      <c r="T7" s="94">
        <f t="shared" si="1"/>
        <v>5.1091711952948682</v>
      </c>
      <c r="U7" s="94">
        <f t="shared" si="2"/>
        <v>6.5491109826274467</v>
      </c>
      <c r="V7" s="94">
        <f t="shared" si="3"/>
        <v>12.253754397119703</v>
      </c>
      <c r="W7" s="287">
        <f t="shared" si="4"/>
        <v>5.1714244962385516</v>
      </c>
      <c r="X7" s="287">
        <f t="shared" si="5"/>
        <v>5.2644493657181366</v>
      </c>
      <c r="Y7" s="287">
        <f t="shared" si="5"/>
        <v>7.6096862022704519</v>
      </c>
      <c r="Z7" s="287">
        <f t="shared" si="5"/>
        <v>4.5269386289647686</v>
      </c>
      <c r="AA7" s="287">
        <f t="shared" si="5"/>
        <v>4.8459029925179351</v>
      </c>
      <c r="AB7" s="287">
        <f t="shared" si="5"/>
        <v>4.9457005309147402</v>
      </c>
      <c r="AC7" s="287">
        <f t="shared" si="5"/>
        <v>6.3743324152689116</v>
      </c>
      <c r="AD7" s="287">
        <f t="shared" si="6"/>
        <v>6.868474813361793</v>
      </c>
      <c r="AE7" s="287">
        <f t="shared" si="6"/>
        <v>5.6137304373083561</v>
      </c>
      <c r="AF7" s="287">
        <f t="shared" si="6"/>
        <v>6.3215908827974152</v>
      </c>
      <c r="AG7" s="287">
        <f t="shared" si="6"/>
        <v>8.1197317686768695</v>
      </c>
      <c r="AH7" s="287">
        <f t="shared" si="6"/>
        <v>8.7676220256660784</v>
      </c>
    </row>
    <row r="8" spans="1:35">
      <c r="A8" s="262"/>
      <c r="B8" s="286" t="s">
        <v>67</v>
      </c>
      <c r="C8" s="287">
        <v>18.3</v>
      </c>
      <c r="D8" s="287">
        <v>16.690000000000001</v>
      </c>
      <c r="E8" s="287">
        <v>22.523020832898908</v>
      </c>
      <c r="F8" s="287">
        <v>21.510226555102623</v>
      </c>
      <c r="G8" s="288">
        <v>24.362251593176509</v>
      </c>
      <c r="H8" s="203">
        <v>21.324991305255338</v>
      </c>
      <c r="I8" s="203">
        <v>24.485144952161967</v>
      </c>
      <c r="J8" s="94">
        <v>23.35871213252889</v>
      </c>
      <c r="K8" s="94">
        <v>19.683951821056112</v>
      </c>
      <c r="L8" s="94">
        <v>28.055012017030659</v>
      </c>
      <c r="M8" s="94">
        <v>35.659391851288476</v>
      </c>
      <c r="N8" s="94">
        <v>38.132682416158431</v>
      </c>
      <c r="O8" s="94">
        <v>23.00601353358218</v>
      </c>
      <c r="P8" s="94">
        <v>22.110992320761763</v>
      </c>
      <c r="Q8" s="94">
        <v>42.106478656707054</v>
      </c>
      <c r="R8" s="94">
        <v>36.857481494352442</v>
      </c>
      <c r="S8" s="289">
        <f t="shared" si="0"/>
        <v>19.79242823614263</v>
      </c>
      <c r="T8" s="94">
        <f t="shared" si="1"/>
        <v>15.830521558676356</v>
      </c>
      <c r="U8" s="94">
        <f t="shared" si="2"/>
        <v>17.319320279236681</v>
      </c>
      <c r="V8" s="94">
        <f t="shared" si="3"/>
        <v>17.227369485569451</v>
      </c>
      <c r="W8" s="287">
        <f t="shared" si="4"/>
        <v>23.90658072354282</v>
      </c>
      <c r="X8" s="287">
        <f t="shared" si="5"/>
        <v>19.589331049287299</v>
      </c>
      <c r="Y8" s="287">
        <f t="shared" si="5"/>
        <v>20.42941766851472</v>
      </c>
      <c r="Z8" s="287">
        <f t="shared" si="5"/>
        <v>23.856941466236915</v>
      </c>
      <c r="AA8" s="287">
        <f t="shared" si="5"/>
        <v>21.373042710217614</v>
      </c>
      <c r="AB8" s="287">
        <f t="shared" si="5"/>
        <v>30.072321572296524</v>
      </c>
      <c r="AC8" s="287">
        <f t="shared" si="5"/>
        <v>31.722658186858798</v>
      </c>
      <c r="AD8" s="287">
        <f t="shared" si="6"/>
        <v>34.825311331372063</v>
      </c>
      <c r="AE8" s="287">
        <f t="shared" si="6"/>
        <v>25.00043993381782</v>
      </c>
      <c r="AF8" s="287">
        <f t="shared" si="6"/>
        <v>18.82782658897484</v>
      </c>
      <c r="AG8" s="287">
        <f t="shared" si="6"/>
        <v>28.136973530861059</v>
      </c>
      <c r="AH8" s="287">
        <f t="shared" si="6"/>
        <v>23.383011667774685</v>
      </c>
    </row>
    <row r="9" spans="1:35">
      <c r="A9" s="262"/>
      <c r="B9" s="286" t="s">
        <v>68</v>
      </c>
      <c r="C9" s="287">
        <v>32.365098755349734</v>
      </c>
      <c r="D9" s="287">
        <v>40.640691480908032</v>
      </c>
      <c r="E9" s="287">
        <v>61.106869633208078</v>
      </c>
      <c r="F9" s="287">
        <v>44.121113841330292</v>
      </c>
      <c r="G9" s="288">
        <v>25.732120090790541</v>
      </c>
      <c r="H9" s="203">
        <v>23.810626455879603</v>
      </c>
      <c r="I9" s="203">
        <v>29.263695372171405</v>
      </c>
      <c r="J9" s="94">
        <v>29.125851333169908</v>
      </c>
      <c r="K9" s="94">
        <v>20.190668288679159</v>
      </c>
      <c r="L9" s="94">
        <v>16.038634385087075</v>
      </c>
      <c r="M9" s="94">
        <v>33.057424183965622</v>
      </c>
      <c r="N9" s="94">
        <v>27.900482311741264</v>
      </c>
      <c r="O9" s="94">
        <v>22.780204298948771</v>
      </c>
      <c r="P9" s="94">
        <v>28.733286612020734</v>
      </c>
      <c r="Q9" s="94">
        <v>37.154957851838283</v>
      </c>
      <c r="R9" s="94">
        <v>47.12056533416353</v>
      </c>
      <c r="S9" s="289">
        <f t="shared" si="0"/>
        <v>35.00458439731851</v>
      </c>
      <c r="T9" s="94">
        <f t="shared" si="1"/>
        <v>38.547833591853149</v>
      </c>
      <c r="U9" s="94">
        <f t="shared" si="2"/>
        <v>46.988787795872078</v>
      </c>
      <c r="V9" s="94">
        <f t="shared" si="3"/>
        <v>35.336249402689901</v>
      </c>
      <c r="W9" s="287">
        <f t="shared" si="4"/>
        <v>25.250827239247492</v>
      </c>
      <c r="X9" s="287">
        <f t="shared" si="5"/>
        <v>21.872658115466415</v>
      </c>
      <c r="Y9" s="287">
        <f t="shared" si="5"/>
        <v>24.416447460299121</v>
      </c>
      <c r="Z9" s="287">
        <f t="shared" si="5"/>
        <v>29.747090784260877</v>
      </c>
      <c r="AA9" s="287">
        <f t="shared" si="5"/>
        <v>21.923240800668786</v>
      </c>
      <c r="AB9" s="287">
        <f t="shared" si="5"/>
        <v>17.191900346221253</v>
      </c>
      <c r="AC9" s="287">
        <f t="shared" si="5"/>
        <v>29.407943138773685</v>
      </c>
      <c r="AD9" s="287">
        <f t="shared" si="6"/>
        <v>25.480583091372104</v>
      </c>
      <c r="AE9" s="287">
        <f t="shared" si="6"/>
        <v>24.755054952247093</v>
      </c>
      <c r="AF9" s="287">
        <f t="shared" si="6"/>
        <v>24.466805008767732</v>
      </c>
      <c r="AG9" s="287">
        <f t="shared" si="6"/>
        <v>24.82819981553855</v>
      </c>
      <c r="AH9" s="287">
        <f t="shared" si="6"/>
        <v>29.894086202545168</v>
      </c>
    </row>
    <row r="10" spans="1:35">
      <c r="A10" s="262"/>
      <c r="B10" s="286" t="s">
        <v>69</v>
      </c>
      <c r="C10" s="287">
        <v>1.9954085217097683E-5</v>
      </c>
      <c r="D10" s="287">
        <v>4.0432042588279263E-4</v>
      </c>
      <c r="E10" s="287">
        <v>0.17613386890648852</v>
      </c>
      <c r="F10" s="287">
        <v>0.50766096292165896</v>
      </c>
      <c r="G10" s="288">
        <v>0.11932685462483548</v>
      </c>
      <c r="H10" s="203">
        <v>6.7493546197538778E-2</v>
      </c>
      <c r="I10" s="203">
        <v>0.58945032496483829</v>
      </c>
      <c r="J10" s="94">
        <v>0.38938125008053615</v>
      </c>
      <c r="K10" s="94">
        <v>1.3020279029346635E-3</v>
      </c>
      <c r="L10" s="94">
        <v>0.24125378525449748</v>
      </c>
      <c r="M10" s="94">
        <v>0.53761342569667492</v>
      </c>
      <c r="N10" s="94">
        <v>0.5358890154487671</v>
      </c>
      <c r="O10" s="94">
        <v>1.5669427437937193E-3</v>
      </c>
      <c r="P10" s="94">
        <v>0.58564047599924884</v>
      </c>
      <c r="Q10" s="94">
        <v>0.43952859755695906</v>
      </c>
      <c r="R10" s="94">
        <v>0.29702914073085962</v>
      </c>
      <c r="S10" s="289">
        <f t="shared" si="0"/>
        <v>2.1581409818430624E-5</v>
      </c>
      <c r="T10" s="94">
        <f t="shared" si="1"/>
        <v>3.8349929410130335E-4</v>
      </c>
      <c r="U10" s="94">
        <f t="shared" si="2"/>
        <v>0.13544004200168089</v>
      </c>
      <c r="V10" s="94">
        <f t="shared" si="3"/>
        <v>0.40658163033511885</v>
      </c>
      <c r="W10" s="287">
        <f t="shared" si="4"/>
        <v>0.11709496848698848</v>
      </c>
      <c r="X10" s="290">
        <f t="shared" si="5"/>
        <v>6.2000185661417878E-2</v>
      </c>
      <c r="Y10" s="287">
        <f t="shared" si="5"/>
        <v>0.49181358358612148</v>
      </c>
      <c r="Z10" s="287">
        <f t="shared" si="5"/>
        <v>0.39768655217447574</v>
      </c>
      <c r="AA10" s="287">
        <f t="shared" si="5"/>
        <v>1.4137556438006233E-3</v>
      </c>
      <c r="AB10" s="287">
        <f t="shared" si="5"/>
        <v>0.25860125835279868</v>
      </c>
      <c r="AC10" s="287">
        <f t="shared" si="5"/>
        <v>0.47826185626397894</v>
      </c>
      <c r="AD10" s="287">
        <f t="shared" si="6"/>
        <v>0.48940962501388774</v>
      </c>
      <c r="AE10" s="287">
        <f t="shared" si="6"/>
        <v>1.7027834000342295E-3</v>
      </c>
      <c r="AF10" s="287">
        <f t="shared" si="6"/>
        <v>0.49868125164355637</v>
      </c>
      <c r="AG10" s="287">
        <f t="shared" si="6"/>
        <v>0.29370787845605623</v>
      </c>
      <c r="AH10" s="287">
        <f t="shared" si="6"/>
        <v>0.18844032695079851</v>
      </c>
    </row>
    <row r="11" spans="1:35">
      <c r="A11" s="282" t="s">
        <v>3</v>
      </c>
      <c r="B11" s="282" t="s">
        <v>54</v>
      </c>
      <c r="C11" s="291">
        <v>640.510160768437</v>
      </c>
      <c r="D11" s="291">
        <v>586.07593154329754</v>
      </c>
      <c r="E11" s="291">
        <v>648.07861009481655</v>
      </c>
      <c r="F11" s="291">
        <v>604.99838767745723</v>
      </c>
      <c r="G11" s="159">
        <v>583.10464901659964</v>
      </c>
      <c r="H11" s="159">
        <v>611.18108112093125</v>
      </c>
      <c r="I11" s="159">
        <v>683.88281304559507</v>
      </c>
      <c r="J11" s="159">
        <v>695.98852868372592</v>
      </c>
      <c r="K11" s="159">
        <v>666.43067997493654</v>
      </c>
      <c r="L11" s="159">
        <v>660.60264566439173</v>
      </c>
      <c r="M11" s="159">
        <v>644.45928585644833</v>
      </c>
      <c r="N11" s="159">
        <v>633.54656258470777</v>
      </c>
      <c r="O11" s="159">
        <v>635.79190428001323</v>
      </c>
      <c r="P11" s="159">
        <v>660.30140920031897</v>
      </c>
      <c r="Q11" s="159">
        <v>855.74820825090831</v>
      </c>
      <c r="R11" s="159">
        <v>724.15435946040088</v>
      </c>
      <c r="S11" s="292">
        <f t="shared" ref="S11:S16" si="7">C11/C$11*100</f>
        <v>100</v>
      </c>
      <c r="T11" s="283">
        <f t="shared" ref="T11:T16" si="8">D11/D$11*100</f>
        <v>100</v>
      </c>
      <c r="U11" s="283">
        <f t="shared" ref="U11:U16" si="9">E11/E$11*100</f>
        <v>100</v>
      </c>
      <c r="V11" s="283">
        <f t="shared" ref="V11:V16" si="10">F11/F$11*100</f>
        <v>100</v>
      </c>
      <c r="W11" s="283">
        <f t="shared" ref="W11:W16" si="11">G11/G$11*100</f>
        <v>100</v>
      </c>
      <c r="X11" s="283">
        <f t="shared" ref="X11:AC16" si="12">H11/H$11*100</f>
        <v>100</v>
      </c>
      <c r="Y11" s="283">
        <f t="shared" si="12"/>
        <v>100</v>
      </c>
      <c r="Z11" s="283">
        <f t="shared" si="12"/>
        <v>100</v>
      </c>
      <c r="AA11" s="283">
        <f t="shared" si="12"/>
        <v>100</v>
      </c>
      <c r="AB11" s="283">
        <f t="shared" si="12"/>
        <v>100</v>
      </c>
      <c r="AC11" s="283">
        <f t="shared" si="12"/>
        <v>100</v>
      </c>
      <c r="AD11" s="283">
        <f>N11/N$11*100</f>
        <v>100</v>
      </c>
      <c r="AE11" s="283">
        <f>O11/O$11*100</f>
        <v>100</v>
      </c>
      <c r="AF11" s="283">
        <f>P11/P$11*100</f>
        <v>100</v>
      </c>
      <c r="AG11" s="283">
        <f>Q11/Q$11*100</f>
        <v>100</v>
      </c>
      <c r="AH11" s="283">
        <f>R11/R$11*100</f>
        <v>100</v>
      </c>
    </row>
    <row r="12" spans="1:35">
      <c r="A12" s="262"/>
      <c r="B12" s="286" t="s">
        <v>65</v>
      </c>
      <c r="C12" s="287">
        <v>168.75289702887054</v>
      </c>
      <c r="D12" s="287">
        <v>162.06846132788658</v>
      </c>
      <c r="E12" s="287">
        <v>199.6022314445166</v>
      </c>
      <c r="F12" s="287">
        <v>175.38438990435935</v>
      </c>
      <c r="G12" s="288">
        <v>147.95961281368346</v>
      </c>
      <c r="H12" s="288">
        <v>164.24570713069426</v>
      </c>
      <c r="I12" s="288">
        <v>170.67822128135754</v>
      </c>
      <c r="J12" s="94">
        <v>156.82874034191263</v>
      </c>
      <c r="K12" s="94">
        <v>154.57433351023877</v>
      </c>
      <c r="L12" s="94">
        <v>154.95277650374541</v>
      </c>
      <c r="M12" s="94">
        <v>164.18461045121421</v>
      </c>
      <c r="N12" s="94">
        <v>155.48543113537713</v>
      </c>
      <c r="O12" s="94">
        <v>150.1537774582545</v>
      </c>
      <c r="P12" s="94">
        <v>150.27527654569656</v>
      </c>
      <c r="Q12" s="94">
        <v>198.77347936909266</v>
      </c>
      <c r="R12" s="94">
        <v>187.80425119604052</v>
      </c>
      <c r="S12" s="289">
        <f t="shared" si="7"/>
        <v>26.346638564861053</v>
      </c>
      <c r="T12" s="94">
        <f t="shared" si="8"/>
        <v>27.653150829981392</v>
      </c>
      <c r="U12" s="94">
        <f t="shared" si="9"/>
        <v>30.799077200729396</v>
      </c>
      <c r="V12" s="94">
        <f t="shared" si="10"/>
        <v>28.989232612279626</v>
      </c>
      <c r="W12" s="287">
        <f t="shared" si="11"/>
        <v>25.374452606957586</v>
      </c>
      <c r="X12" s="287">
        <f t="shared" si="12"/>
        <v>26.873493340052491</v>
      </c>
      <c r="Y12" s="287">
        <f t="shared" si="12"/>
        <v>24.957232149359232</v>
      </c>
      <c r="Z12" s="287">
        <f t="shared" si="12"/>
        <v>22.53323637941444</v>
      </c>
      <c r="AA12" s="287">
        <f t="shared" si="12"/>
        <v>23.194360367090557</v>
      </c>
      <c r="AB12" s="287">
        <f t="shared" si="12"/>
        <v>23.456275496430059</v>
      </c>
      <c r="AC12" s="287">
        <f t="shared" si="12"/>
        <v>25.476335597061428</v>
      </c>
      <c r="AD12" s="287">
        <f t="shared" ref="AD12:AH13" si="13">N12/N$11*100</f>
        <v>24.542068463134957</v>
      </c>
      <c r="AE12" s="287">
        <f t="shared" si="13"/>
        <v>23.616811797610477</v>
      </c>
      <c r="AF12" s="287">
        <f t="shared" si="13"/>
        <v>22.758587889081241</v>
      </c>
      <c r="AG12" s="287">
        <f t="shared" si="13"/>
        <v>23.228033369228111</v>
      </c>
      <c r="AH12" s="287">
        <f t="shared" si="13"/>
        <v>25.93428441637522</v>
      </c>
    </row>
    <row r="13" spans="1:35">
      <c r="A13" s="262"/>
      <c r="B13" s="286" t="s">
        <v>66</v>
      </c>
      <c r="C13" s="293">
        <v>12.619499275680816</v>
      </c>
      <c r="D13" s="293">
        <v>13.159228995840602</v>
      </c>
      <c r="E13" s="293">
        <v>15.276769504482475</v>
      </c>
      <c r="F13" s="293">
        <v>13.361357453566779</v>
      </c>
      <c r="G13" s="294">
        <v>18.650712600066488</v>
      </c>
      <c r="H13" s="294">
        <v>15.98101111523191</v>
      </c>
      <c r="I13" s="294">
        <v>13.207249718127798</v>
      </c>
      <c r="J13" s="294">
        <v>21.486873385941767</v>
      </c>
      <c r="K13" s="294">
        <v>27.59228233335087</v>
      </c>
      <c r="L13" s="294">
        <v>21.407353233121047</v>
      </c>
      <c r="M13" s="294">
        <v>13.284909664774649</v>
      </c>
      <c r="N13" s="294">
        <v>13.185512714633521</v>
      </c>
      <c r="O13" s="294">
        <v>28.52745434420261</v>
      </c>
      <c r="P13" s="294">
        <v>35.687159187314279</v>
      </c>
      <c r="Q13" s="295">
        <v>27.73885790328367</v>
      </c>
      <c r="R13" s="295">
        <v>23.78098085329643</v>
      </c>
      <c r="S13" s="289">
        <f t="shared" si="7"/>
        <v>1.9702262428656665</v>
      </c>
      <c r="T13" s="94">
        <f t="shared" si="8"/>
        <v>2.2453112792379595</v>
      </c>
      <c r="U13" s="94">
        <f t="shared" si="9"/>
        <v>2.3572401968717069</v>
      </c>
      <c r="V13" s="94">
        <f t="shared" si="10"/>
        <v>2.2084947209297554</v>
      </c>
      <c r="W13" s="287">
        <f t="shared" si="11"/>
        <v>3.1985189333545416</v>
      </c>
      <c r="X13" s="287">
        <f t="shared" si="12"/>
        <v>2.6147751638388539</v>
      </c>
      <c r="Y13" s="287">
        <f t="shared" si="12"/>
        <v>1.9312153290284924</v>
      </c>
      <c r="Z13" s="287">
        <f t="shared" si="12"/>
        <v>3.0872453352899907</v>
      </c>
      <c r="AA13" s="287">
        <f t="shared" si="12"/>
        <v>4.1403079363615998</v>
      </c>
      <c r="AB13" s="287">
        <f t="shared" si="12"/>
        <v>3.2405793972548969</v>
      </c>
      <c r="AC13" s="287">
        <f t="shared" si="12"/>
        <v>2.0614040260308748</v>
      </c>
      <c r="AD13" s="287">
        <f t="shared" si="13"/>
        <v>2.0812223589123438</v>
      </c>
      <c r="AE13" s="287">
        <f t="shared" si="13"/>
        <v>4.4869168909138306</v>
      </c>
      <c r="AF13" s="287">
        <f t="shared" si="13"/>
        <v>5.4046771201858341</v>
      </c>
      <c r="AG13" s="287">
        <f t="shared" si="13"/>
        <v>3.2414742602827098</v>
      </c>
      <c r="AH13" s="287">
        <f t="shared" si="13"/>
        <v>3.2839657101583533</v>
      </c>
    </row>
    <row r="14" spans="1:35">
      <c r="A14" s="262"/>
      <c r="B14" s="286" t="s">
        <v>67</v>
      </c>
      <c r="C14" s="287">
        <v>306.2482791907043</v>
      </c>
      <c r="D14" s="287">
        <v>314.95391269673661</v>
      </c>
      <c r="E14" s="287">
        <v>321.5598632693837</v>
      </c>
      <c r="F14" s="287">
        <v>316.04962141909226</v>
      </c>
      <c r="G14" s="288">
        <v>296.83131643285668</v>
      </c>
      <c r="H14" s="288">
        <v>336.16894025982441</v>
      </c>
      <c r="I14" s="288">
        <v>397.61852220817207</v>
      </c>
      <c r="J14" s="94">
        <v>404.87671096534439</v>
      </c>
      <c r="K14" s="94">
        <v>363.02079926332993</v>
      </c>
      <c r="L14" s="94">
        <v>356.85346202645434</v>
      </c>
      <c r="M14" s="94">
        <v>367.37636311393049</v>
      </c>
      <c r="N14" s="94">
        <v>373.38062424173859</v>
      </c>
      <c r="O14" s="94">
        <v>368.87224857869649</v>
      </c>
      <c r="P14" s="94">
        <v>386.59814329168006</v>
      </c>
      <c r="Q14" s="94">
        <v>490.81204708584977</v>
      </c>
      <c r="R14" s="94">
        <v>386.41128313388577</v>
      </c>
      <c r="S14" s="289">
        <f t="shared" si="7"/>
        <v>47.813180484645258</v>
      </c>
      <c r="T14" s="94">
        <f t="shared" si="8"/>
        <v>53.739438141978837</v>
      </c>
      <c r="U14" s="94">
        <f t="shared" si="9"/>
        <v>49.617416507904522</v>
      </c>
      <c r="V14" s="94">
        <f t="shared" si="10"/>
        <v>52.239746064842038</v>
      </c>
      <c r="W14" s="287">
        <f t="shared" si="11"/>
        <v>50.90532495898632</v>
      </c>
      <c r="X14" s="287">
        <f t="shared" si="12"/>
        <v>55.003165288309766</v>
      </c>
      <c r="Y14" s="287">
        <f t="shared" si="12"/>
        <v>58.141324013893957</v>
      </c>
      <c r="Z14" s="287">
        <f t="shared" si="12"/>
        <v>58.172900023375277</v>
      </c>
      <c r="AA14" s="287">
        <f t="shared" si="12"/>
        <v>54.47240203241882</v>
      </c>
      <c r="AB14" s="287">
        <f t="shared" si="12"/>
        <v>54.019381298050064</v>
      </c>
      <c r="AC14" s="287">
        <f t="shared" si="12"/>
        <v>57.005364214080487</v>
      </c>
      <c r="AD14" s="287">
        <f>N14/N$11*100</f>
        <v>58.934993304744843</v>
      </c>
      <c r="AE14" s="287">
        <f>O14/O$11*100</f>
        <v>58.017764318093469</v>
      </c>
      <c r="AF14" s="287">
        <f>P14/P$11*100</f>
        <v>58.548738183049345</v>
      </c>
      <c r="AG14" s="287">
        <f>Q14/Q$11*100</f>
        <v>57.354726817253464</v>
      </c>
      <c r="AH14" s="287">
        <f>R14/R$11*100</f>
        <v>53.36034756758459</v>
      </c>
    </row>
    <row r="15" spans="1:35">
      <c r="A15" s="262"/>
      <c r="B15" s="286" t="s">
        <v>68</v>
      </c>
      <c r="C15" s="287">
        <v>152.42708349902205</v>
      </c>
      <c r="D15" s="287">
        <v>94.836086827256025</v>
      </c>
      <c r="E15" s="287">
        <v>111.39519963896252</v>
      </c>
      <c r="F15" s="287">
        <v>99.487842144641391</v>
      </c>
      <c r="G15" s="288">
        <v>118.64472006152288</v>
      </c>
      <c r="H15" s="288">
        <v>91.725031319349398</v>
      </c>
      <c r="I15" s="288">
        <v>101.79259291318925</v>
      </c>
      <c r="J15" s="94">
        <v>112.106478794724</v>
      </c>
      <c r="K15" s="94">
        <v>120.59186356955254</v>
      </c>
      <c r="L15" s="94">
        <v>126.9577578702292</v>
      </c>
      <c r="M15" s="94">
        <v>98.154324359393357</v>
      </c>
      <c r="N15" s="94">
        <v>90.261592686303089</v>
      </c>
      <c r="O15" s="94">
        <v>87.042269285472202</v>
      </c>
      <c r="P15" s="94">
        <v>87.228079567631568</v>
      </c>
      <c r="Q15" s="94">
        <v>137.14099821324879</v>
      </c>
      <c r="R15" s="94">
        <v>125.21014020193002</v>
      </c>
      <c r="S15" s="289">
        <f t="shared" si="7"/>
        <v>23.797761977132609</v>
      </c>
      <c r="T15" s="94">
        <f t="shared" si="8"/>
        <v>16.181535825490524</v>
      </c>
      <c r="U15" s="94">
        <f t="shared" si="9"/>
        <v>17.188532055187711</v>
      </c>
      <c r="V15" s="94">
        <f t="shared" si="10"/>
        <v>16.444315252899706</v>
      </c>
      <c r="W15" s="287">
        <f t="shared" si="11"/>
        <v>20.347071535378092</v>
      </c>
      <c r="X15" s="287">
        <f t="shared" si="12"/>
        <v>15.007832237071527</v>
      </c>
      <c r="Y15" s="287">
        <f t="shared" si="12"/>
        <v>14.884508130840048</v>
      </c>
      <c r="Z15" s="287">
        <f t="shared" si="12"/>
        <v>16.107518180902076</v>
      </c>
      <c r="AA15" s="287">
        <f t="shared" si="12"/>
        <v>18.095184869653334</v>
      </c>
      <c r="AB15" s="287">
        <f t="shared" si="12"/>
        <v>19.218475539489134</v>
      </c>
      <c r="AC15" s="287">
        <f t="shared" si="12"/>
        <v>15.230492680224486</v>
      </c>
      <c r="AD15" s="287">
        <f t="shared" ref="AD15:AH16" si="14">N15/N$11*100</f>
        <v>14.247033764662678</v>
      </c>
      <c r="AE15" s="287">
        <f t="shared" si="14"/>
        <v>13.690370811506488</v>
      </c>
      <c r="AF15" s="287">
        <f t="shared" si="14"/>
        <v>13.210342784709814</v>
      </c>
      <c r="AG15" s="287">
        <f t="shared" si="14"/>
        <v>16.025858645214782</v>
      </c>
      <c r="AH15" s="287">
        <f t="shared" si="14"/>
        <v>17.290531855008037</v>
      </c>
    </row>
    <row r="16" spans="1:35">
      <c r="A16" s="262"/>
      <c r="B16" s="286" t="s">
        <v>69</v>
      </c>
      <c r="C16" s="287">
        <v>0.46240177415930522</v>
      </c>
      <c r="D16" s="287">
        <v>1.0582416955777978</v>
      </c>
      <c r="E16" s="287">
        <v>0.24454623747127394</v>
      </c>
      <c r="F16" s="287">
        <v>0.71517675579736983</v>
      </c>
      <c r="G16" s="288">
        <v>1.0182871084701184</v>
      </c>
      <c r="H16" s="288">
        <v>3.0603912958311748</v>
      </c>
      <c r="I16" s="288">
        <v>0.58622692474832727</v>
      </c>
      <c r="J16" s="94">
        <v>0.68972519580308012</v>
      </c>
      <c r="K16" s="296">
        <v>0.65140129846438832</v>
      </c>
      <c r="L16" s="297">
        <v>0.43129603084168239</v>
      </c>
      <c r="M16" s="94">
        <v>1.4590782671356728</v>
      </c>
      <c r="N16" s="94">
        <v>1.2334018066554857</v>
      </c>
      <c r="O16" s="94">
        <v>1.1961546133874417</v>
      </c>
      <c r="P16" s="94">
        <v>0.51275060799655814</v>
      </c>
      <c r="Q16" s="94">
        <v>1.2828256794334385</v>
      </c>
      <c r="R16" s="94">
        <v>0.94770407524808087</v>
      </c>
      <c r="S16" s="289">
        <f t="shared" si="7"/>
        <v>7.219273049541472E-2</v>
      </c>
      <c r="T16" s="94">
        <f t="shared" si="8"/>
        <v>0.18056392331129503</v>
      </c>
      <c r="U16" s="94">
        <f t="shared" si="9"/>
        <v>3.7734039306666176E-2</v>
      </c>
      <c r="V16" s="94">
        <f t="shared" si="10"/>
        <v>0.1182113490488593</v>
      </c>
      <c r="W16" s="287">
        <f t="shared" si="11"/>
        <v>0.17463196532345435</v>
      </c>
      <c r="X16" s="290">
        <f t="shared" si="12"/>
        <v>0.50073397072734838</v>
      </c>
      <c r="Y16" s="287">
        <f t="shared" si="12"/>
        <v>8.5720376878259549E-2</v>
      </c>
      <c r="Z16" s="287">
        <f t="shared" si="12"/>
        <v>9.9100081018218628E-2</v>
      </c>
      <c r="AA16" s="287">
        <f t="shared" si="12"/>
        <v>9.774479447568149E-2</v>
      </c>
      <c r="AB16" s="287">
        <f t="shared" si="12"/>
        <v>6.5288268775840652E-2</v>
      </c>
      <c r="AC16" s="287">
        <f t="shared" si="12"/>
        <v>0.22640348260272858</v>
      </c>
      <c r="AD16" s="287">
        <f t="shared" si="14"/>
        <v>0.19468210854519075</v>
      </c>
      <c r="AE16" s="287">
        <f t="shared" si="14"/>
        <v>0.18813618187573453</v>
      </c>
      <c r="AF16" s="287">
        <f t="shared" si="14"/>
        <v>7.765402297377233E-2</v>
      </c>
      <c r="AG16" s="287">
        <f t="shared" si="14"/>
        <v>0.14990690802092918</v>
      </c>
      <c r="AH16" s="287">
        <f t="shared" si="14"/>
        <v>0.13087045087379667</v>
      </c>
    </row>
    <row r="17" spans="1:36">
      <c r="A17" s="282" t="s">
        <v>4</v>
      </c>
      <c r="B17" s="282" t="s">
        <v>54</v>
      </c>
      <c r="C17" s="283">
        <v>37.170275067599412</v>
      </c>
      <c r="D17" s="283">
        <v>25.66735633131804</v>
      </c>
      <c r="E17" s="283">
        <v>62.398713459480184</v>
      </c>
      <c r="F17" s="283">
        <v>36.104071362411027</v>
      </c>
      <c r="G17" s="160">
        <v>36.796469602067631</v>
      </c>
      <c r="H17" s="160">
        <v>44.995687924871163</v>
      </c>
      <c r="I17" s="160">
        <v>44.334450683995847</v>
      </c>
      <c r="J17" s="160">
        <v>44.390033816853872</v>
      </c>
      <c r="K17" s="160">
        <v>38.93642848285679</v>
      </c>
      <c r="L17" s="160">
        <v>57.562765588812837</v>
      </c>
      <c r="M17" s="160">
        <v>49.149907221739497</v>
      </c>
      <c r="N17" s="160">
        <v>57.934742749629216</v>
      </c>
      <c r="O17" s="160">
        <v>63.008309268337662</v>
      </c>
      <c r="P17" s="160">
        <v>74.393172682404966</v>
      </c>
      <c r="Q17" s="160">
        <v>74.340725755887419</v>
      </c>
      <c r="R17" s="160">
        <v>77.698952098397598</v>
      </c>
      <c r="S17" s="292">
        <f t="shared" ref="S17:S22" si="15">C17/C$17*100</f>
        <v>100</v>
      </c>
      <c r="T17" s="283">
        <f t="shared" ref="T17:T22" si="16">D17/D$17*100</f>
        <v>100</v>
      </c>
      <c r="U17" s="283">
        <f t="shared" ref="U17:U22" si="17">E17/E$17*100</f>
        <v>100</v>
      </c>
      <c r="V17" s="283">
        <f t="shared" ref="V17:V22" si="18">F17/F$17*100</f>
        <v>100</v>
      </c>
      <c r="W17" s="283">
        <f t="shared" ref="W17:W22" si="19">G17/G$17*100</f>
        <v>100</v>
      </c>
      <c r="X17" s="283">
        <f t="shared" ref="X17:AC22" si="20">H17/H$17*100</f>
        <v>100</v>
      </c>
      <c r="Y17" s="283">
        <f t="shared" si="20"/>
        <v>100</v>
      </c>
      <c r="Z17" s="283">
        <f t="shared" si="20"/>
        <v>100</v>
      </c>
      <c r="AA17" s="283">
        <f t="shared" si="20"/>
        <v>100</v>
      </c>
      <c r="AB17" s="283">
        <f t="shared" si="20"/>
        <v>100</v>
      </c>
      <c r="AC17" s="283">
        <f t="shared" si="20"/>
        <v>100</v>
      </c>
      <c r="AD17" s="283">
        <f t="shared" ref="AD17:AH22" si="21">N17/N$17*100</f>
        <v>100</v>
      </c>
      <c r="AE17" s="283">
        <f t="shared" si="21"/>
        <v>100</v>
      </c>
      <c r="AF17" s="283">
        <f t="shared" si="21"/>
        <v>100</v>
      </c>
      <c r="AG17" s="283">
        <f t="shared" si="21"/>
        <v>100</v>
      </c>
      <c r="AH17" s="283">
        <f t="shared" si="21"/>
        <v>100</v>
      </c>
    </row>
    <row r="18" spans="1:36">
      <c r="A18" s="262"/>
      <c r="B18" s="286" t="s">
        <v>65</v>
      </c>
      <c r="C18" s="287">
        <v>35.823935966324775</v>
      </c>
      <c r="D18" s="287">
        <v>24.215379906024399</v>
      </c>
      <c r="E18" s="287">
        <v>61.267197456888049</v>
      </c>
      <c r="F18" s="287">
        <v>35.139311364155681</v>
      </c>
      <c r="G18" s="288">
        <v>34.295176521581645</v>
      </c>
      <c r="H18" s="288">
        <v>39.085781976944403</v>
      </c>
      <c r="I18" s="288">
        <v>37.723578152523672</v>
      </c>
      <c r="J18" s="94">
        <v>40.945186725230364</v>
      </c>
      <c r="K18" s="94">
        <v>37.261350156496896</v>
      </c>
      <c r="L18" s="94">
        <v>56.636212434751116</v>
      </c>
      <c r="M18" s="94">
        <v>45.89049247340634</v>
      </c>
      <c r="N18" s="94">
        <v>54.917912041615011</v>
      </c>
      <c r="O18" s="94">
        <v>58.584922731879175</v>
      </c>
      <c r="P18" s="94">
        <v>68.605124064268907</v>
      </c>
      <c r="Q18" s="94">
        <v>62.93</v>
      </c>
      <c r="R18" s="94">
        <v>66.06046435910126</v>
      </c>
      <c r="S18" s="289">
        <f t="shared" si="15"/>
        <v>96.377914613690294</v>
      </c>
      <c r="T18" s="94">
        <f t="shared" si="16"/>
        <v>94.343100993529234</v>
      </c>
      <c r="U18" s="94">
        <f t="shared" si="17"/>
        <v>98.186635685482671</v>
      </c>
      <c r="V18" s="94">
        <f t="shared" si="18"/>
        <v>97.32783599785428</v>
      </c>
      <c r="W18" s="287">
        <f t="shared" si="19"/>
        <v>93.202355803325659</v>
      </c>
      <c r="X18" s="287">
        <f t="shared" si="20"/>
        <v>86.865617083587054</v>
      </c>
      <c r="Y18" s="287">
        <f t="shared" si="20"/>
        <v>85.088633264923672</v>
      </c>
      <c r="Z18" s="287">
        <f t="shared" si="20"/>
        <v>92.239593450556058</v>
      </c>
      <c r="AA18" s="287">
        <f t="shared" si="20"/>
        <v>95.697914802079481</v>
      </c>
      <c r="AB18" s="287">
        <f t="shared" si="20"/>
        <v>98.390360253570236</v>
      </c>
      <c r="AC18" s="287">
        <f t="shared" si="20"/>
        <v>93.368421361146574</v>
      </c>
      <c r="AD18" s="287">
        <f t="shared" si="21"/>
        <v>94.792708891361201</v>
      </c>
      <c r="AE18" s="287">
        <f t="shared" si="21"/>
        <v>92.979677461872029</v>
      </c>
      <c r="AF18" s="287">
        <f t="shared" si="21"/>
        <v>92.219650796658371</v>
      </c>
      <c r="AG18" s="287">
        <f t="shared" si="21"/>
        <v>84.650774336859698</v>
      </c>
      <c r="AH18" s="287">
        <f t="shared" si="21"/>
        <v>85.021049287051625</v>
      </c>
      <c r="AJ18" s="298"/>
    </row>
    <row r="19" spans="1:36">
      <c r="A19" s="262"/>
      <c r="B19" s="286" t="s">
        <v>66</v>
      </c>
      <c r="C19" s="287">
        <v>0</v>
      </c>
      <c r="D19" s="287">
        <v>9.6458457313701854E-2</v>
      </c>
      <c r="E19" s="287">
        <v>0</v>
      </c>
      <c r="F19" s="287">
        <v>3.1272546371698413E-2</v>
      </c>
      <c r="G19" s="288">
        <v>3.2960549191998555E-2</v>
      </c>
      <c r="H19" s="288">
        <v>0</v>
      </c>
      <c r="I19" s="288">
        <v>1.2332490966605113E-2</v>
      </c>
      <c r="J19" s="94">
        <v>1.3207377961781779E-2</v>
      </c>
      <c r="K19" s="94">
        <v>0</v>
      </c>
      <c r="L19" s="94">
        <v>3.612759723497267E-3</v>
      </c>
      <c r="M19" s="94">
        <v>0.11334359660269445</v>
      </c>
      <c r="N19" s="94">
        <v>0.14526983724753273</v>
      </c>
      <c r="O19" s="94">
        <v>0.1292135341393135</v>
      </c>
      <c r="P19" s="94">
        <v>6.5272942238806142E-2</v>
      </c>
      <c r="Q19" s="94">
        <v>1.3590313584706337E-2</v>
      </c>
      <c r="R19" s="94">
        <v>7.4343844884865755E-3</v>
      </c>
      <c r="S19" s="289">
        <f t="shared" si="15"/>
        <v>0</v>
      </c>
      <c r="T19" s="94">
        <f t="shared" si="16"/>
        <v>0.37580207353107109</v>
      </c>
      <c r="U19" s="94">
        <f t="shared" si="17"/>
        <v>0</v>
      </c>
      <c r="V19" s="94">
        <f t="shared" si="18"/>
        <v>8.6617783511964655E-2</v>
      </c>
      <c r="W19" s="287">
        <f t="shared" si="19"/>
        <v>8.9575303143066928E-2</v>
      </c>
      <c r="X19" s="287">
        <f t="shared" si="20"/>
        <v>0</v>
      </c>
      <c r="Y19" s="287">
        <f t="shared" si="20"/>
        <v>2.781694771523803E-2</v>
      </c>
      <c r="Z19" s="287">
        <f t="shared" si="20"/>
        <v>2.9753025231459142E-2</v>
      </c>
      <c r="AA19" s="287">
        <f t="shared" si="20"/>
        <v>0</v>
      </c>
      <c r="AB19" s="287">
        <f t="shared" si="20"/>
        <v>6.2762094325075251E-3</v>
      </c>
      <c r="AC19" s="287">
        <f t="shared" si="20"/>
        <v>0.2306079563718107</v>
      </c>
      <c r="AD19" s="287">
        <f t="shared" si="21"/>
        <v>0.25074735875730192</v>
      </c>
      <c r="AE19" s="287">
        <f t="shared" si="21"/>
        <v>0.20507380001107989</v>
      </c>
      <c r="AF19" s="287">
        <f t="shared" si="21"/>
        <v>8.7740500754639961E-2</v>
      </c>
      <c r="AG19" s="287">
        <f t="shared" si="21"/>
        <v>1.8281115023456775E-2</v>
      </c>
      <c r="AH19" s="287">
        <f t="shared" si="21"/>
        <v>9.5681914462265906E-3</v>
      </c>
    </row>
    <row r="20" spans="1:36">
      <c r="A20" s="262"/>
      <c r="B20" s="286" t="s">
        <v>67</v>
      </c>
      <c r="C20" s="287">
        <v>0.26880546507709391</v>
      </c>
      <c r="D20" s="287">
        <v>0.84993736773265682</v>
      </c>
      <c r="E20" s="287">
        <v>0.54750537494561247</v>
      </c>
      <c r="F20" s="287">
        <v>0.29925653815966408</v>
      </c>
      <c r="G20" s="288">
        <v>1.9406079648825547</v>
      </c>
      <c r="H20" s="288">
        <v>4.447899549987774</v>
      </c>
      <c r="I20" s="299">
        <v>1.2643886678864762</v>
      </c>
      <c r="J20" s="94">
        <v>2.404493579270754</v>
      </c>
      <c r="K20" s="94">
        <v>0.10042497985229693</v>
      </c>
      <c r="L20" s="94">
        <v>0.30754753856191558</v>
      </c>
      <c r="M20" s="94">
        <v>0.23880941470706235</v>
      </c>
      <c r="N20" s="94">
        <v>2.122495801237029</v>
      </c>
      <c r="O20" s="94">
        <v>1.7479238816252063</v>
      </c>
      <c r="P20" s="94">
        <v>1.8349142434010157</v>
      </c>
      <c r="Q20" s="94">
        <v>8.08</v>
      </c>
      <c r="R20" s="94">
        <v>7.85</v>
      </c>
      <c r="S20" s="289">
        <f t="shared" si="15"/>
        <v>0.72317319306417038</v>
      </c>
      <c r="T20" s="94">
        <f t="shared" si="16"/>
        <v>3.3113553135801728</v>
      </c>
      <c r="U20" s="94">
        <f t="shared" si="17"/>
        <v>0.87743055039291118</v>
      </c>
      <c r="V20" s="94">
        <f t="shared" si="18"/>
        <v>0.82887199938129019</v>
      </c>
      <c r="W20" s="287">
        <f t="shared" si="19"/>
        <v>5.2738971588010983</v>
      </c>
      <c r="X20" s="287">
        <f t="shared" si="20"/>
        <v>9.8851684575072749</v>
      </c>
      <c r="Y20" s="287">
        <f t="shared" si="20"/>
        <v>2.8519326356352122</v>
      </c>
      <c r="Z20" s="287">
        <f t="shared" si="20"/>
        <v>5.4167419407502759</v>
      </c>
      <c r="AA20" s="287">
        <f t="shared" si="20"/>
        <v>0.25792036857338557</v>
      </c>
      <c r="AB20" s="287">
        <f t="shared" si="20"/>
        <v>0.53428207525471394</v>
      </c>
      <c r="AC20" s="287">
        <f t="shared" si="20"/>
        <v>0.48587968565164363</v>
      </c>
      <c r="AD20" s="287">
        <f t="shared" si="21"/>
        <v>3.6635975245624319</v>
      </c>
      <c r="AE20" s="287">
        <f t="shared" si="21"/>
        <v>2.7741164648319749</v>
      </c>
      <c r="AF20" s="287">
        <f t="shared" si="21"/>
        <v>2.4665089244607508</v>
      </c>
      <c r="AG20" s="287">
        <f t="shared" si="21"/>
        <v>10.868874251419456</v>
      </c>
      <c r="AH20" s="287">
        <f t="shared" si="21"/>
        <v>10.103096358440968</v>
      </c>
    </row>
    <row r="21" spans="1:36">
      <c r="A21" s="262"/>
      <c r="B21" s="286" t="s">
        <v>68</v>
      </c>
      <c r="C21" s="287">
        <v>1.0775336361975414</v>
      </c>
      <c r="D21" s="287">
        <v>0.50558060024728169</v>
      </c>
      <c r="E21" s="287">
        <v>0.58401062764652123</v>
      </c>
      <c r="F21" s="287">
        <v>0.63423091372399065</v>
      </c>
      <c r="G21" s="288">
        <v>0.52772456641143517</v>
      </c>
      <c r="H21" s="288">
        <v>1.4380722329172955</v>
      </c>
      <c r="I21" s="299">
        <v>5.3341513726190932</v>
      </c>
      <c r="J21" s="94">
        <v>1.0271461343909654</v>
      </c>
      <c r="K21" s="94">
        <v>1.5746533465075967</v>
      </c>
      <c r="L21" s="94">
        <v>0.61539285577631275</v>
      </c>
      <c r="M21" s="94">
        <v>2.9072617370233957</v>
      </c>
      <c r="N21" s="94">
        <v>0.74906506952963992</v>
      </c>
      <c r="O21" s="94">
        <v>2.5462491206939704</v>
      </c>
      <c r="P21" s="94">
        <v>3.8876658459843796</v>
      </c>
      <c r="Q21" s="94">
        <v>3.3186752273773594</v>
      </c>
      <c r="R21" s="94">
        <v>3.7824174889313449</v>
      </c>
      <c r="S21" s="289">
        <v>2.8649985154172173</v>
      </c>
      <c r="T21" s="94">
        <f t="shared" si="16"/>
        <v>1.9697416193595176</v>
      </c>
      <c r="U21" s="94">
        <f t="shared" si="17"/>
        <v>0.93593376412441553</v>
      </c>
      <c r="V21" s="94">
        <f t="shared" si="18"/>
        <v>1.756674219252476</v>
      </c>
      <c r="W21" s="287">
        <f t="shared" si="19"/>
        <v>1.4341717347301759</v>
      </c>
      <c r="X21" s="287">
        <f t="shared" si="20"/>
        <v>3.1960223284471829</v>
      </c>
      <c r="Y21" s="287">
        <f t="shared" si="20"/>
        <v>12.031617151725873</v>
      </c>
      <c r="Z21" s="287">
        <f t="shared" si="20"/>
        <v>2.3139115834621906</v>
      </c>
      <c r="AA21" s="287">
        <f t="shared" si="20"/>
        <v>4.0441648293471406</v>
      </c>
      <c r="AB21" s="287">
        <f t="shared" si="20"/>
        <v>1.069081461742541</v>
      </c>
      <c r="AC21" s="287">
        <f t="shared" si="20"/>
        <v>5.915090996829969</v>
      </c>
      <c r="AD21" s="287">
        <f t="shared" si="21"/>
        <v>1.292946225319062</v>
      </c>
      <c r="AE21" s="287">
        <f t="shared" si="21"/>
        <v>4.0411322732849264</v>
      </c>
      <c r="AF21" s="287">
        <f t="shared" si="21"/>
        <v>5.2258368689037873</v>
      </c>
      <c r="AG21" s="287">
        <f t="shared" si="21"/>
        <v>4.4641415504536379</v>
      </c>
      <c r="AH21" s="287">
        <f t="shared" si="21"/>
        <v>4.8680418291115544</v>
      </c>
    </row>
    <row r="22" spans="1:36" ht="20.25" thickBot="1">
      <c r="A22" s="300"/>
      <c r="B22" s="301" t="s">
        <v>69</v>
      </c>
      <c r="C22" s="302">
        <v>0</v>
      </c>
      <c r="D22" s="302">
        <v>0</v>
      </c>
      <c r="E22" s="302">
        <v>0</v>
      </c>
      <c r="F22" s="302">
        <v>0</v>
      </c>
      <c r="G22" s="303">
        <v>0</v>
      </c>
      <c r="H22" s="304">
        <v>2.3934165021664823E-2</v>
      </c>
      <c r="I22" s="305">
        <v>0</v>
      </c>
      <c r="J22" s="305">
        <v>0</v>
      </c>
      <c r="K22" s="305">
        <v>0</v>
      </c>
      <c r="L22" s="305">
        <v>0</v>
      </c>
      <c r="M22" s="305">
        <v>0</v>
      </c>
      <c r="N22" s="305">
        <v>0</v>
      </c>
      <c r="O22" s="305">
        <v>0</v>
      </c>
      <c r="P22" s="303">
        <v>1.9558651185830442E-4</v>
      </c>
      <c r="Q22" s="303">
        <v>0</v>
      </c>
      <c r="R22" s="303">
        <v>0</v>
      </c>
      <c r="S22" s="306">
        <f t="shared" si="15"/>
        <v>0</v>
      </c>
      <c r="T22" s="303">
        <f t="shared" si="16"/>
        <v>0</v>
      </c>
      <c r="U22" s="303">
        <f t="shared" si="17"/>
        <v>0</v>
      </c>
      <c r="V22" s="303">
        <f t="shared" si="18"/>
        <v>0</v>
      </c>
      <c r="W22" s="302">
        <f t="shared" si="19"/>
        <v>0</v>
      </c>
      <c r="X22" s="302">
        <f t="shared" si="20"/>
        <v>5.3192130458428487E-2</v>
      </c>
      <c r="Y22" s="302">
        <f t="shared" si="20"/>
        <v>0</v>
      </c>
      <c r="Z22" s="302">
        <f t="shared" si="20"/>
        <v>0</v>
      </c>
      <c r="AA22" s="302">
        <f t="shared" si="20"/>
        <v>0</v>
      </c>
      <c r="AB22" s="302">
        <f t="shared" si="20"/>
        <v>0</v>
      </c>
      <c r="AC22" s="302">
        <f t="shared" si="20"/>
        <v>0</v>
      </c>
      <c r="AD22" s="302">
        <f t="shared" si="21"/>
        <v>0</v>
      </c>
      <c r="AE22" s="302">
        <f t="shared" si="21"/>
        <v>0</v>
      </c>
      <c r="AF22" s="302">
        <f t="shared" si="21"/>
        <v>2.6290922245417745E-4</v>
      </c>
      <c r="AG22" s="302">
        <f t="shared" si="21"/>
        <v>0</v>
      </c>
      <c r="AH22" s="302">
        <f t="shared" si="21"/>
        <v>0</v>
      </c>
    </row>
    <row r="23" spans="1:36">
      <c r="A23" s="307" t="s">
        <v>137</v>
      </c>
      <c r="B23" s="307"/>
      <c r="C23" s="308"/>
      <c r="D23" s="307"/>
      <c r="E23" s="307"/>
      <c r="F23" s="307"/>
      <c r="G23" s="286"/>
      <c r="H23" s="286"/>
      <c r="I23" s="286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286"/>
      <c r="X23" s="286"/>
      <c r="Y23" s="286"/>
      <c r="Z23" s="286"/>
      <c r="AA23" s="286"/>
      <c r="AB23" s="286"/>
      <c r="AC23" s="286"/>
    </row>
    <row r="24" spans="1:36"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</row>
    <row r="25" spans="1:36"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0"/>
      <c r="T25" s="310"/>
      <c r="U25" s="310"/>
      <c r="V25" s="310"/>
      <c r="W25" s="311"/>
    </row>
    <row r="26" spans="1:36"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0"/>
      <c r="T26" s="310"/>
      <c r="U26" s="310"/>
      <c r="V26" s="310"/>
      <c r="W26" s="311"/>
    </row>
    <row r="27" spans="1:36"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0"/>
      <c r="T27" s="310"/>
      <c r="U27" s="310"/>
      <c r="V27" s="310"/>
      <c r="W27" s="311"/>
    </row>
    <row r="28" spans="1:36"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W28" s="264"/>
    </row>
    <row r="29" spans="1:36"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310"/>
      <c r="T29" s="310"/>
      <c r="U29" s="310"/>
      <c r="V29" s="310"/>
    </row>
    <row r="30" spans="1:36"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</row>
    <row r="31" spans="1:36"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</row>
    <row r="32" spans="1:36"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</row>
    <row r="33" spans="3:18"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</row>
    <row r="34" spans="3:18"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</row>
    <row r="35" spans="3:18"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</row>
    <row r="36" spans="3:18"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</row>
  </sheetData>
  <mergeCells count="1">
    <mergeCell ref="G3:I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8"/>
  <sheetViews>
    <sheetView workbookViewId="0">
      <selection activeCell="G5" sqref="G5"/>
    </sheetView>
  </sheetViews>
  <sheetFormatPr defaultColWidth="25" defaultRowHeight="15"/>
  <sheetData>
    <row r="1" spans="1:6" ht="16.5" thickTop="1" thickBot="1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>
      <c r="E7" s="7">
        <v>286316928</v>
      </c>
    </row>
    <row r="8" spans="1:6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tabColor rgb="FF92D050"/>
  </sheetPr>
  <dimension ref="A1:AD310"/>
  <sheetViews>
    <sheetView topLeftCell="A4" workbookViewId="0">
      <selection activeCell="I13" sqref="I13"/>
    </sheetView>
  </sheetViews>
  <sheetFormatPr defaultRowHeight="15.75"/>
  <cols>
    <col min="1" max="1" width="32.7109375" style="20" customWidth="1"/>
    <col min="2" max="2" width="9.140625" style="20" customWidth="1"/>
    <col min="3" max="3" width="9.28515625" style="20" customWidth="1"/>
    <col min="4" max="4" width="8.85546875" style="20" customWidth="1"/>
    <col min="5" max="5" width="8.28515625" style="20" customWidth="1"/>
    <col min="6" max="6" width="8.85546875" style="20" bestFit="1" customWidth="1"/>
    <col min="7" max="9" width="8.85546875" style="20" customWidth="1"/>
    <col min="10" max="10" width="9.140625" style="20"/>
    <col min="11" max="12" width="9.5703125" style="20" customWidth="1"/>
    <col min="13" max="13" width="9.85546875" style="20" customWidth="1"/>
    <col min="14" max="17" width="9" style="20" customWidth="1"/>
    <col min="18" max="18" width="15.28515625" style="20" customWidth="1"/>
    <col min="19" max="20" width="17" style="20" bestFit="1" customWidth="1"/>
    <col min="21" max="21" width="17.28515625" style="30" customWidth="1"/>
    <col min="22" max="30" width="9.140625" style="30"/>
    <col min="31" max="16384" width="9.140625" style="20"/>
  </cols>
  <sheetData>
    <row r="1" spans="1:30" ht="19.5">
      <c r="A1" s="187" t="s">
        <v>46</v>
      </c>
      <c r="B1" s="187"/>
      <c r="C1" s="187"/>
      <c r="D1" s="187"/>
      <c r="E1" s="18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30" ht="19.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30" ht="19.5">
      <c r="A3" s="82" t="s">
        <v>115</v>
      </c>
      <c r="B3" s="82"/>
      <c r="C3" s="82"/>
      <c r="D3" s="82"/>
      <c r="E3" s="82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30" ht="19.5">
      <c r="A4" s="47"/>
      <c r="B4" s="47"/>
      <c r="C4" s="47"/>
      <c r="D4" s="47"/>
      <c r="E4" s="47"/>
      <c r="F4" s="164"/>
      <c r="G4" s="164"/>
      <c r="H4" s="164"/>
      <c r="I4" s="164"/>
      <c r="J4" s="47"/>
      <c r="K4" s="47"/>
      <c r="L4" s="47"/>
      <c r="M4" s="47"/>
      <c r="N4" s="47"/>
      <c r="O4" s="47"/>
      <c r="P4" s="47"/>
      <c r="Q4" s="47"/>
      <c r="R4" s="21"/>
    </row>
    <row r="5" spans="1:30" ht="19.5">
      <c r="A5" s="165" t="s">
        <v>47</v>
      </c>
      <c r="B5" s="166" t="s">
        <v>111</v>
      </c>
      <c r="C5" s="166" t="s">
        <v>112</v>
      </c>
      <c r="D5" s="166" t="s">
        <v>113</v>
      </c>
      <c r="E5" s="166" t="s">
        <v>114</v>
      </c>
      <c r="F5" s="167" t="s">
        <v>22</v>
      </c>
      <c r="G5" s="168" t="s">
        <v>23</v>
      </c>
      <c r="H5" s="168" t="s">
        <v>70</v>
      </c>
      <c r="I5" s="168" t="s">
        <v>72</v>
      </c>
      <c r="J5" s="169" t="s">
        <v>75</v>
      </c>
      <c r="K5" s="169" t="s">
        <v>80</v>
      </c>
      <c r="L5" s="169" t="s">
        <v>81</v>
      </c>
      <c r="M5" s="169" t="s">
        <v>82</v>
      </c>
      <c r="N5" s="169" t="s">
        <v>84</v>
      </c>
      <c r="O5" s="169" t="s">
        <v>106</v>
      </c>
      <c r="P5" s="169" t="s">
        <v>109</v>
      </c>
      <c r="Q5" s="169" t="s">
        <v>110</v>
      </c>
      <c r="R5" s="177" t="s">
        <v>118</v>
      </c>
      <c r="S5" s="178" t="s">
        <v>119</v>
      </c>
      <c r="T5" s="178" t="s">
        <v>120</v>
      </c>
      <c r="V5" s="22"/>
      <c r="W5" s="42"/>
      <c r="X5" s="42"/>
      <c r="Y5" s="42"/>
      <c r="Z5" s="42"/>
      <c r="AA5" s="42"/>
      <c r="AB5" s="42"/>
      <c r="AC5" s="42"/>
    </row>
    <row r="6" spans="1:30" ht="19.5">
      <c r="A6" s="165" t="s">
        <v>48</v>
      </c>
      <c r="B6" s="170">
        <v>92.459600114061146</v>
      </c>
      <c r="C6" s="170">
        <v>105.42924904993156</v>
      </c>
      <c r="D6" s="170">
        <v>130.04563960804339</v>
      </c>
      <c r="E6" s="170">
        <v>124.86077211683836</v>
      </c>
      <c r="F6" s="171">
        <v>101.90604785729543</v>
      </c>
      <c r="G6" s="171">
        <v>108.8602323969158</v>
      </c>
      <c r="H6" s="171">
        <v>119.85238810745854</v>
      </c>
      <c r="I6" s="171">
        <v>97.911595941947823</v>
      </c>
      <c r="J6" s="172">
        <v>92.097096739744913</v>
      </c>
      <c r="K6" s="172">
        <v>93.291806386094692</v>
      </c>
      <c r="L6" s="172">
        <v>112.40984800592933</v>
      </c>
      <c r="M6" s="172">
        <v>109.49703235476018</v>
      </c>
      <c r="N6" s="172">
        <v>92.022434783086354</v>
      </c>
      <c r="O6" s="172">
        <v>117.43783710919385</v>
      </c>
      <c r="P6" s="172">
        <v>149.64821504531761</v>
      </c>
      <c r="Q6" s="172">
        <v>157.62503999922134</v>
      </c>
      <c r="R6" s="179">
        <f>Q6/Q$6*100</f>
        <v>100</v>
      </c>
      <c r="S6" s="180">
        <f>Q6/P6-1</f>
        <v>5.3303842959223635E-2</v>
      </c>
      <c r="T6" s="180">
        <f>Q6/M6-1</f>
        <v>0.4395370962066889</v>
      </c>
      <c r="V6" s="38"/>
      <c r="W6" s="38"/>
      <c r="X6" s="38"/>
      <c r="Y6" s="38"/>
      <c r="Z6" s="38"/>
      <c r="AA6" s="38"/>
      <c r="AB6" s="38"/>
      <c r="AC6" s="38"/>
    </row>
    <row r="7" spans="1:30" s="28" customFormat="1" ht="19.5">
      <c r="A7" s="22"/>
      <c r="B7" s="22"/>
      <c r="C7" s="22"/>
      <c r="D7" s="22"/>
      <c r="E7" s="22"/>
      <c r="F7" s="23"/>
      <c r="G7" s="24"/>
      <c r="H7" s="23"/>
      <c r="I7" s="23"/>
      <c r="J7" s="25"/>
      <c r="K7" s="25"/>
      <c r="L7" s="25"/>
      <c r="M7" s="25"/>
      <c r="N7" s="25"/>
      <c r="O7" s="25"/>
      <c r="P7" s="25"/>
      <c r="Q7" s="25"/>
      <c r="R7" s="181"/>
      <c r="S7" s="173"/>
      <c r="T7" s="182"/>
      <c r="U7" s="30"/>
      <c r="V7" s="38"/>
      <c r="W7" s="38"/>
      <c r="X7" s="38"/>
      <c r="Y7" s="38"/>
      <c r="Z7" s="38"/>
      <c r="AA7" s="38"/>
      <c r="AB7" s="38"/>
      <c r="AC7" s="38"/>
      <c r="AD7" s="30"/>
    </row>
    <row r="8" spans="1:30" s="28" customFormat="1" ht="19.5">
      <c r="A8" s="47" t="s">
        <v>27</v>
      </c>
      <c r="B8" s="87">
        <v>19.481851351780911</v>
      </c>
      <c r="C8" s="87">
        <v>18.833214576351814</v>
      </c>
      <c r="D8" s="87">
        <v>12.475839732768122</v>
      </c>
      <c r="E8" s="87">
        <v>16.935406493686898</v>
      </c>
      <c r="F8" s="86">
        <v>21.292547018519457</v>
      </c>
      <c r="G8" s="86">
        <v>34.837145585905432</v>
      </c>
      <c r="H8" s="86">
        <v>16.527842805132778</v>
      </c>
      <c r="I8" s="86">
        <v>22.128415119346034</v>
      </c>
      <c r="J8" s="86">
        <v>27.318308454495764</v>
      </c>
      <c r="K8" s="86">
        <v>26.870455005158444</v>
      </c>
      <c r="L8" s="86">
        <v>14.482523988496602</v>
      </c>
      <c r="M8" s="173">
        <v>21.53898380219049</v>
      </c>
      <c r="N8" s="173">
        <v>23.268527926370862</v>
      </c>
      <c r="O8" s="173">
        <v>29.889005228080549</v>
      </c>
      <c r="P8" s="173">
        <v>21.010062912929282</v>
      </c>
      <c r="Q8" s="173">
        <v>30.115890741660035</v>
      </c>
      <c r="R8" s="181">
        <f>Q8/Q$6*100</f>
        <v>19.106032101123528</v>
      </c>
      <c r="S8" s="183">
        <f t="shared" ref="S8:S27" si="0">Q8/P8-1</f>
        <v>0.43340316811365476</v>
      </c>
      <c r="T8" s="183">
        <f t="shared" ref="T8:T27" si="1">Q8/M8-1</f>
        <v>0.39820388084405733</v>
      </c>
      <c r="U8" s="45"/>
      <c r="V8" s="38"/>
      <c r="W8" s="38"/>
      <c r="X8" s="38"/>
      <c r="Y8" s="38"/>
      <c r="Z8" s="38"/>
      <c r="AA8" s="38"/>
      <c r="AB8" s="38"/>
      <c r="AC8" s="38"/>
      <c r="AD8" s="30"/>
    </row>
    <row r="9" spans="1:30" s="28" customFormat="1" ht="19.5">
      <c r="A9" s="47" t="s">
        <v>36</v>
      </c>
      <c r="B9" s="87">
        <v>15.913476594250474</v>
      </c>
      <c r="C9" s="87">
        <v>20.427778892351281</v>
      </c>
      <c r="D9" s="87">
        <v>25.138735028202152</v>
      </c>
      <c r="E9" s="87">
        <v>15.416733177334009</v>
      </c>
      <c r="F9" s="86">
        <v>7.3094961121135276</v>
      </c>
      <c r="G9" s="86">
        <v>12.391312480922185</v>
      </c>
      <c r="H9" s="86">
        <v>18.973132288468054</v>
      </c>
      <c r="I9" s="86">
        <v>17.633523785437738</v>
      </c>
      <c r="J9" s="86">
        <v>13.937621007620729</v>
      </c>
      <c r="K9" s="86">
        <v>10.937172225870844</v>
      </c>
      <c r="L9" s="86">
        <v>19.762559252246302</v>
      </c>
      <c r="M9" s="173">
        <v>18.92809381890287</v>
      </c>
      <c r="N9" s="173">
        <v>14.275234711672422</v>
      </c>
      <c r="O9" s="173">
        <v>17.157084496164831</v>
      </c>
      <c r="P9" s="173">
        <v>19.227022182774672</v>
      </c>
      <c r="Q9" s="173">
        <v>29.738938889605713</v>
      </c>
      <c r="R9" s="181">
        <f t="shared" ref="R9:R27" si="2">Q9/Q$6*100</f>
        <v>18.866887449958853</v>
      </c>
      <c r="S9" s="183">
        <f t="shared" si="0"/>
        <v>0.5467261964387069</v>
      </c>
      <c r="T9" s="183">
        <f t="shared" si="1"/>
        <v>0.57115339632913309</v>
      </c>
      <c r="U9" s="30"/>
      <c r="V9" s="38"/>
      <c r="W9" s="38"/>
      <c r="X9" s="38"/>
      <c r="Y9" s="38"/>
      <c r="Z9" s="38"/>
      <c r="AA9" s="38"/>
      <c r="AB9" s="38"/>
      <c r="AC9" s="38"/>
      <c r="AD9" s="30"/>
    </row>
    <row r="10" spans="1:30" s="28" customFormat="1" ht="19.5">
      <c r="A10" s="47" t="s">
        <v>25</v>
      </c>
      <c r="B10" s="87">
        <v>12.898091618826109</v>
      </c>
      <c r="C10" s="87">
        <v>12.865015544336577</v>
      </c>
      <c r="D10" s="87">
        <v>14.945730703316405</v>
      </c>
      <c r="E10" s="87">
        <v>19.542658094705217</v>
      </c>
      <c r="F10" s="86">
        <v>14.747648746049979</v>
      </c>
      <c r="G10" s="86">
        <v>13.620294419759173</v>
      </c>
      <c r="H10" s="86">
        <v>20.826812618738622</v>
      </c>
      <c r="I10" s="86">
        <v>11.356097198753888</v>
      </c>
      <c r="J10" s="86">
        <v>9.51232017285853</v>
      </c>
      <c r="K10" s="86">
        <v>10.59855304547866</v>
      </c>
      <c r="L10" s="86">
        <v>12.130407732873364</v>
      </c>
      <c r="M10" s="173">
        <v>10.791135325598626</v>
      </c>
      <c r="N10" s="173">
        <v>11.623365746166723</v>
      </c>
      <c r="O10" s="173">
        <v>13.307267512256132</v>
      </c>
      <c r="P10" s="173">
        <v>16.102680385125396</v>
      </c>
      <c r="Q10" s="173">
        <v>21.811588603032163</v>
      </c>
      <c r="R10" s="181">
        <f t="shared" si="2"/>
        <v>13.837641914723644</v>
      </c>
      <c r="S10" s="183">
        <f t="shared" si="0"/>
        <v>0.35453154887060201</v>
      </c>
      <c r="T10" s="183">
        <f t="shared" si="1"/>
        <v>1.0212505862372909</v>
      </c>
      <c r="U10" s="30"/>
      <c r="V10" s="38"/>
      <c r="W10" s="38"/>
      <c r="X10" s="38"/>
      <c r="Y10" s="38"/>
      <c r="Z10" s="38"/>
      <c r="AA10" s="38"/>
      <c r="AB10" s="38"/>
      <c r="AC10" s="38"/>
      <c r="AD10" s="30"/>
    </row>
    <row r="11" spans="1:30" s="28" customFormat="1" ht="19.5">
      <c r="A11" s="47" t="s">
        <v>45</v>
      </c>
      <c r="B11" s="87">
        <v>2.372556840082416</v>
      </c>
      <c r="C11" s="87">
        <v>5.1324307985957436</v>
      </c>
      <c r="D11" s="87">
        <v>8.4620870245887829</v>
      </c>
      <c r="E11" s="87">
        <v>14.724445984804222</v>
      </c>
      <c r="F11" s="86">
        <v>4.7433217142204898</v>
      </c>
      <c r="G11" s="86">
        <v>5.6918869073810274</v>
      </c>
      <c r="H11" s="86">
        <v>9.1009787073508637</v>
      </c>
      <c r="I11" s="86">
        <v>4.271328602971475</v>
      </c>
      <c r="J11" s="86">
        <v>3.4455230031043236</v>
      </c>
      <c r="K11" s="86">
        <v>2.8884173302834188</v>
      </c>
      <c r="L11" s="86">
        <v>5.3996309712731136</v>
      </c>
      <c r="M11" s="173">
        <v>6.7339362748990794</v>
      </c>
      <c r="N11" s="173">
        <v>4.8889156098841156</v>
      </c>
      <c r="O11" s="173">
        <v>6.1079585144183293</v>
      </c>
      <c r="P11" s="173">
        <v>9.9510126103240406</v>
      </c>
      <c r="Q11" s="173">
        <v>11.45736680975185</v>
      </c>
      <c r="R11" s="181">
        <f t="shared" si="2"/>
        <v>7.2687479158187349</v>
      </c>
      <c r="S11" s="183">
        <f t="shared" si="0"/>
        <v>0.15137697623506052</v>
      </c>
      <c r="T11" s="183">
        <f t="shared" si="1"/>
        <v>0.70143677368309509</v>
      </c>
      <c r="U11" s="30"/>
      <c r="V11" s="38"/>
      <c r="W11" s="38"/>
      <c r="X11" s="38"/>
      <c r="Y11" s="38"/>
      <c r="Z11" s="38"/>
      <c r="AA11" s="38"/>
      <c r="AB11" s="38"/>
      <c r="AC11" s="38"/>
      <c r="AD11" s="30"/>
    </row>
    <row r="12" spans="1:30" s="28" customFormat="1" ht="19.5">
      <c r="A12" s="47" t="s">
        <v>44</v>
      </c>
      <c r="B12" s="87">
        <v>3.2895917956079468</v>
      </c>
      <c r="C12" s="87">
        <v>4.0845797549595853</v>
      </c>
      <c r="D12" s="87">
        <v>5.4390636448904699</v>
      </c>
      <c r="E12" s="87">
        <v>5.3543827421790855</v>
      </c>
      <c r="F12" s="86">
        <v>4.3999854228678217</v>
      </c>
      <c r="G12" s="86">
        <v>4.2669010822257842</v>
      </c>
      <c r="H12" s="86">
        <v>5.9233451195500306</v>
      </c>
      <c r="I12" s="86">
        <v>4.8390024549108874</v>
      </c>
      <c r="J12" s="86">
        <v>3.7764664879873231</v>
      </c>
      <c r="K12" s="86">
        <v>6.3474662930705925</v>
      </c>
      <c r="L12" s="86">
        <v>6.0776313741758985</v>
      </c>
      <c r="M12" s="173">
        <v>3.9990364448167486</v>
      </c>
      <c r="N12" s="173">
        <v>3.4870300630814448</v>
      </c>
      <c r="O12" s="173">
        <v>2.5910303445540865</v>
      </c>
      <c r="P12" s="173">
        <v>12.256037214867298</v>
      </c>
      <c r="Q12" s="173">
        <v>11.361944624365664</v>
      </c>
      <c r="R12" s="181">
        <f t="shared" si="2"/>
        <v>7.2082104622601779</v>
      </c>
      <c r="S12" s="183">
        <f t="shared" si="0"/>
        <v>-7.2951197424322989E-2</v>
      </c>
      <c r="T12" s="183">
        <f t="shared" si="1"/>
        <v>1.8411705622468548</v>
      </c>
      <c r="U12" s="30"/>
      <c r="V12" s="38"/>
      <c r="W12" s="38"/>
      <c r="X12" s="38"/>
      <c r="Y12" s="38"/>
      <c r="Z12" s="38"/>
      <c r="AA12" s="38"/>
      <c r="AB12" s="38"/>
      <c r="AC12" s="38"/>
      <c r="AD12" s="30"/>
    </row>
    <row r="13" spans="1:30" s="28" customFormat="1" ht="19.5">
      <c r="A13" s="47" t="s">
        <v>26</v>
      </c>
      <c r="B13" s="87">
        <v>1.2274060189390681</v>
      </c>
      <c r="C13" s="87">
        <v>1.5412791401257828</v>
      </c>
      <c r="D13" s="87">
        <v>2.2144330253295905</v>
      </c>
      <c r="E13" s="87">
        <v>3.6725781434733689</v>
      </c>
      <c r="F13" s="86">
        <v>9.654823903595906</v>
      </c>
      <c r="G13" s="86">
        <v>3.4388509783620771</v>
      </c>
      <c r="H13" s="86">
        <v>7.8504496626525961</v>
      </c>
      <c r="I13" s="86">
        <v>4.953926138768356</v>
      </c>
      <c r="J13" s="86">
        <v>8.2033206681412594</v>
      </c>
      <c r="K13" s="86">
        <v>10.43478657424075</v>
      </c>
      <c r="L13" s="86">
        <v>19.812092314898543</v>
      </c>
      <c r="M13" s="173">
        <v>19.538787238612439</v>
      </c>
      <c r="N13" s="173">
        <v>11.184327718489717</v>
      </c>
      <c r="O13" s="173">
        <v>10.138819765132018</v>
      </c>
      <c r="P13" s="173">
        <v>13.654987307822363</v>
      </c>
      <c r="Q13" s="173">
        <v>9.1818163630628966</v>
      </c>
      <c r="R13" s="181">
        <f t="shared" si="2"/>
        <v>5.8251001002811824</v>
      </c>
      <c r="S13" s="183">
        <f t="shared" si="0"/>
        <v>-0.3275851411591556</v>
      </c>
      <c r="T13" s="183">
        <f t="shared" si="1"/>
        <v>-0.53007235040065104</v>
      </c>
      <c r="U13" s="30"/>
      <c r="V13" s="38"/>
      <c r="W13" s="38"/>
      <c r="X13" s="38"/>
      <c r="Y13" s="38"/>
      <c r="Z13" s="38"/>
      <c r="AA13" s="38"/>
      <c r="AB13" s="38"/>
      <c r="AC13" s="38"/>
      <c r="AD13" s="30"/>
    </row>
    <row r="14" spans="1:30" s="28" customFormat="1" ht="19.5">
      <c r="A14" s="47" t="s">
        <v>35</v>
      </c>
      <c r="B14" s="87">
        <v>3.0332954436710642</v>
      </c>
      <c r="C14" s="87">
        <v>5.4807401897939867</v>
      </c>
      <c r="D14" s="87">
        <v>7.8016404479317547</v>
      </c>
      <c r="E14" s="87">
        <v>4.4833418694368588</v>
      </c>
      <c r="F14" s="86">
        <v>3.139623501959468</v>
      </c>
      <c r="G14" s="86">
        <v>6.5701715156426257</v>
      </c>
      <c r="H14" s="86">
        <v>4.8786097853432855</v>
      </c>
      <c r="I14" s="86">
        <v>4.9757967958945075</v>
      </c>
      <c r="J14" s="86">
        <v>2.4998545880444842</v>
      </c>
      <c r="K14" s="86">
        <v>2.7239344925742133</v>
      </c>
      <c r="L14" s="86">
        <v>5.3691880698932302</v>
      </c>
      <c r="M14" s="173">
        <v>2.7462984151436052</v>
      </c>
      <c r="N14" s="173">
        <v>3.0551695488325477</v>
      </c>
      <c r="O14" s="173">
        <v>4.6164497161130429</v>
      </c>
      <c r="P14" s="173">
        <v>6.1189451836618005</v>
      </c>
      <c r="Q14" s="173">
        <v>7.0510874057818347</v>
      </c>
      <c r="R14" s="181">
        <f t="shared" si="2"/>
        <v>4.4733294949943652</v>
      </c>
      <c r="S14" s="183">
        <f t="shared" si="0"/>
        <v>0.15233707675776342</v>
      </c>
      <c r="T14" s="183">
        <f t="shared" si="1"/>
        <v>1.567487701591646</v>
      </c>
      <c r="U14" s="30"/>
      <c r="V14" s="38"/>
      <c r="W14" s="38"/>
      <c r="X14" s="38"/>
      <c r="Y14" s="38"/>
      <c r="Z14" s="38"/>
      <c r="AA14" s="38"/>
      <c r="AB14" s="38"/>
      <c r="AC14" s="38"/>
      <c r="AD14" s="30"/>
    </row>
    <row r="15" spans="1:30" s="28" customFormat="1" ht="19.5">
      <c r="A15" s="47" t="s">
        <v>41</v>
      </c>
      <c r="B15" s="127">
        <v>2.5423110429199611</v>
      </c>
      <c r="C15" s="127">
        <v>2.0242882295186408</v>
      </c>
      <c r="D15" s="127">
        <v>1.1583777429382629</v>
      </c>
      <c r="E15" s="127">
        <v>3.6013720206237867</v>
      </c>
      <c r="F15" s="86">
        <v>2.7105979331401784</v>
      </c>
      <c r="G15" s="86">
        <v>5.3149298854268725</v>
      </c>
      <c r="H15" s="86">
        <v>5.626968350021146</v>
      </c>
      <c r="I15" s="86">
        <v>4.6123265656497967</v>
      </c>
      <c r="J15" s="86">
        <v>2.3708780158498834</v>
      </c>
      <c r="K15" s="86">
        <v>3.3354799544462619</v>
      </c>
      <c r="L15" s="86">
        <v>2.0553658629006359</v>
      </c>
      <c r="M15" s="173">
        <v>3.88973253530621</v>
      </c>
      <c r="N15" s="173">
        <v>4.9336002660409441</v>
      </c>
      <c r="O15" s="173">
        <v>1.9035349816861609</v>
      </c>
      <c r="P15" s="173">
        <v>4.0763092495547344</v>
      </c>
      <c r="Q15" s="173">
        <v>5.7946328783201109</v>
      </c>
      <c r="R15" s="181">
        <f t="shared" si="2"/>
        <v>3.6762134229109384</v>
      </c>
      <c r="S15" s="183">
        <f t="shared" si="0"/>
        <v>0.42153907458151596</v>
      </c>
      <c r="T15" s="183">
        <f t="shared" si="1"/>
        <v>0.48972527692419909</v>
      </c>
      <c r="U15" s="30"/>
      <c r="V15" s="38"/>
      <c r="W15" s="38"/>
      <c r="X15" s="38"/>
      <c r="Y15" s="38"/>
      <c r="Z15" s="38"/>
      <c r="AA15" s="38"/>
      <c r="AB15" s="38"/>
      <c r="AC15" s="38"/>
      <c r="AD15" s="30"/>
    </row>
    <row r="16" spans="1:30" s="28" customFormat="1" ht="19.5">
      <c r="A16" s="47" t="s">
        <v>33</v>
      </c>
      <c r="B16" s="87">
        <v>1.7502760619110596</v>
      </c>
      <c r="C16" s="87">
        <v>2.8744363461331752</v>
      </c>
      <c r="D16" s="87">
        <v>2.4978260300303519</v>
      </c>
      <c r="E16" s="87">
        <v>3.0193291094556032</v>
      </c>
      <c r="F16" s="86">
        <v>2.8104654035931946</v>
      </c>
      <c r="G16" s="86">
        <v>2.9144712534823309</v>
      </c>
      <c r="H16" s="86">
        <v>2.2565998936360168</v>
      </c>
      <c r="I16" s="86">
        <v>1.9426616704026172</v>
      </c>
      <c r="J16" s="86">
        <v>4.5955342901746219</v>
      </c>
      <c r="K16" s="86">
        <v>2.1341447212867424</v>
      </c>
      <c r="L16" s="86">
        <v>4.6867891356684286</v>
      </c>
      <c r="M16" s="173">
        <v>1.5167809856973309</v>
      </c>
      <c r="N16" s="173">
        <v>4.2136850048274379</v>
      </c>
      <c r="O16" s="173">
        <v>12.424072295780139</v>
      </c>
      <c r="P16" s="173">
        <v>7.0373164508887296</v>
      </c>
      <c r="Q16" s="173">
        <v>5.6108879229923758</v>
      </c>
      <c r="R16" s="181">
        <f t="shared" si="2"/>
        <v>3.5596425054167109</v>
      </c>
      <c r="S16" s="183">
        <f t="shared" si="0"/>
        <v>-0.20269495309056518</v>
      </c>
      <c r="T16" s="183">
        <f t="shared" si="1"/>
        <v>2.6992077141663295</v>
      </c>
      <c r="U16" s="30"/>
      <c r="V16" s="38"/>
      <c r="W16" s="38"/>
      <c r="X16" s="38"/>
      <c r="Y16" s="38"/>
      <c r="Z16" s="38"/>
      <c r="AA16" s="38"/>
      <c r="AB16" s="38"/>
      <c r="AC16" s="38"/>
      <c r="AD16" s="30"/>
    </row>
    <row r="17" spans="1:30" s="28" customFormat="1" ht="19.5">
      <c r="A17" s="47" t="s">
        <v>133</v>
      </c>
      <c r="B17" s="87">
        <v>0</v>
      </c>
      <c r="C17" s="87">
        <v>0</v>
      </c>
      <c r="D17" s="87">
        <v>0</v>
      </c>
      <c r="E17" s="87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173">
        <v>2.304588361884147</v>
      </c>
      <c r="N17" s="173">
        <v>0.46978248722333993</v>
      </c>
      <c r="O17" s="173">
        <v>3.5463011068237229</v>
      </c>
      <c r="P17" s="173">
        <v>4.3456917302839102</v>
      </c>
      <c r="Q17" s="173">
        <v>4.8446372940348814</v>
      </c>
      <c r="R17" s="181">
        <f t="shared" si="2"/>
        <v>3.0735201044572702</v>
      </c>
      <c r="S17" s="183">
        <f t="shared" si="0"/>
        <v>0.11481384201137845</v>
      </c>
      <c r="T17" s="183">
        <f t="shared" si="1"/>
        <v>1.1021703372979301</v>
      </c>
      <c r="U17" s="30"/>
      <c r="V17" s="38"/>
      <c r="W17" s="38"/>
      <c r="X17" s="38"/>
      <c r="Y17" s="38"/>
      <c r="Z17" s="38"/>
      <c r="AA17" s="38"/>
      <c r="AB17" s="38"/>
      <c r="AC17" s="38"/>
      <c r="AD17" s="30"/>
    </row>
    <row r="18" spans="1:30" s="28" customFormat="1" ht="19.5">
      <c r="A18" s="47" t="s">
        <v>31</v>
      </c>
      <c r="B18" s="87">
        <v>2.935660881716105</v>
      </c>
      <c r="C18" s="87">
        <v>2.3386068699430331</v>
      </c>
      <c r="D18" s="87">
        <v>6.5583302766596416</v>
      </c>
      <c r="E18" s="87">
        <v>5.7897639528327769</v>
      </c>
      <c r="F18" s="86">
        <v>4.6765855104814227</v>
      </c>
      <c r="G18" s="86">
        <v>5.1914343528431424</v>
      </c>
      <c r="H18" s="86">
        <v>1.6935147151902659</v>
      </c>
      <c r="I18" s="86">
        <v>3.575072416410106</v>
      </c>
      <c r="J18" s="86">
        <v>1.5398738236393039</v>
      </c>
      <c r="K18" s="86">
        <v>3.3053314405125445</v>
      </c>
      <c r="L18" s="86">
        <v>3.9834791708483417</v>
      </c>
      <c r="M18" s="86">
        <v>2.1329198126189848</v>
      </c>
      <c r="N18" s="86">
        <v>0.55405031312780517</v>
      </c>
      <c r="O18" s="86">
        <v>2.1084300739250756</v>
      </c>
      <c r="P18" s="86">
        <v>5.5005176646985943</v>
      </c>
      <c r="Q18" s="86">
        <v>4.2403313374339886</v>
      </c>
      <c r="R18" s="181">
        <f t="shared" si="2"/>
        <v>2.6901381515620457</v>
      </c>
      <c r="S18" s="183">
        <f t="shared" si="0"/>
        <v>-0.22910322338427735</v>
      </c>
      <c r="T18" s="183">
        <f t="shared" si="1"/>
        <v>0.98804067192162304</v>
      </c>
      <c r="U18" s="30"/>
      <c r="V18" s="38"/>
      <c r="W18" s="38"/>
      <c r="X18" s="38"/>
      <c r="Y18" s="38"/>
      <c r="Z18" s="38"/>
      <c r="AA18" s="38"/>
      <c r="AB18" s="38"/>
      <c r="AC18" s="38"/>
      <c r="AD18" s="30"/>
    </row>
    <row r="19" spans="1:30" s="28" customFormat="1" ht="19.5">
      <c r="A19" s="47" t="s">
        <v>28</v>
      </c>
      <c r="B19" s="127">
        <v>0.29195178701668456</v>
      </c>
      <c r="C19" s="127">
        <v>0.65496096087515121</v>
      </c>
      <c r="D19" s="127">
        <v>5.3959889298382722</v>
      </c>
      <c r="E19" s="127">
        <v>2.1353070175014466</v>
      </c>
      <c r="F19" s="86">
        <v>0.99328136353679053</v>
      </c>
      <c r="G19" s="86">
        <v>1.1777303693800554</v>
      </c>
      <c r="H19" s="86">
        <v>2.5458032058839164</v>
      </c>
      <c r="I19" s="86">
        <v>2.1646681826986391</v>
      </c>
      <c r="J19" s="86">
        <v>0.26509038598148676</v>
      </c>
      <c r="K19" s="86">
        <v>0.27412190532154918</v>
      </c>
      <c r="L19" s="86">
        <v>2.997552724763541</v>
      </c>
      <c r="M19" s="173">
        <v>1.3101516123646808</v>
      </c>
      <c r="N19" s="173">
        <v>0.49757379984568861</v>
      </c>
      <c r="O19" s="173">
        <v>0.73366158258588654</v>
      </c>
      <c r="P19" s="173">
        <v>3.9326559873038178</v>
      </c>
      <c r="Q19" s="173">
        <v>3.5381614002632689</v>
      </c>
      <c r="R19" s="181">
        <f t="shared" si="2"/>
        <v>2.2446696288107191</v>
      </c>
      <c r="S19" s="183">
        <f t="shared" si="0"/>
        <v>-0.10031250847115403</v>
      </c>
      <c r="T19" s="183">
        <f t="shared" si="1"/>
        <v>1.7005740151533097</v>
      </c>
      <c r="U19" s="30"/>
      <c r="V19" s="38"/>
      <c r="W19" s="38"/>
      <c r="X19" s="38"/>
      <c r="Y19" s="38"/>
      <c r="Z19" s="38"/>
      <c r="AA19" s="38"/>
      <c r="AB19" s="38"/>
      <c r="AC19" s="38"/>
      <c r="AD19" s="30"/>
    </row>
    <row r="20" spans="1:30" s="28" customFormat="1" ht="19.5">
      <c r="A20" s="47" t="s">
        <v>83</v>
      </c>
      <c r="B20" s="87">
        <v>2.9874515690026437E-4</v>
      </c>
      <c r="C20" s="87">
        <v>0</v>
      </c>
      <c r="D20" s="87">
        <v>1.3476925679022062E-4</v>
      </c>
      <c r="E20" s="87">
        <v>0.95191159562752248</v>
      </c>
      <c r="F20" s="86">
        <v>4.3130914785786514</v>
      </c>
      <c r="G20" s="86">
        <v>1.7087187686608765</v>
      </c>
      <c r="H20" s="86">
        <v>1.0834924526533651</v>
      </c>
      <c r="I20" s="86">
        <v>0.92482023589013818</v>
      </c>
      <c r="J20" s="86">
        <v>0.89655480602217152</v>
      </c>
      <c r="K20" s="86">
        <v>0.15805193672182841</v>
      </c>
      <c r="L20" s="86">
        <v>0.43344791955107381</v>
      </c>
      <c r="M20" s="173">
        <v>0.74334401909501935</v>
      </c>
      <c r="N20" s="173">
        <v>0.33928264589359064</v>
      </c>
      <c r="O20" s="173">
        <v>1.1680913437896521</v>
      </c>
      <c r="P20" s="173">
        <v>2.0553522695256317</v>
      </c>
      <c r="Q20" s="173">
        <v>2.8506705931136294</v>
      </c>
      <c r="R20" s="181">
        <f t="shared" si="2"/>
        <v>1.8085137952242307</v>
      </c>
      <c r="S20" s="183">
        <f t="shared" si="0"/>
        <v>0.38694988464023949</v>
      </c>
      <c r="T20" s="183">
        <f t="shared" si="1"/>
        <v>2.8349277318248483</v>
      </c>
      <c r="U20" s="30"/>
      <c r="V20" s="38"/>
      <c r="W20" s="38"/>
      <c r="X20" s="38"/>
      <c r="Y20" s="38"/>
      <c r="Z20" s="38"/>
      <c r="AA20" s="38"/>
      <c r="AB20" s="38"/>
      <c r="AC20" s="38"/>
      <c r="AD20" s="30"/>
    </row>
    <row r="21" spans="1:30" s="28" customFormat="1" ht="19.5">
      <c r="A21" s="47" t="s">
        <v>134</v>
      </c>
      <c r="B21" s="174">
        <v>5.9823717082310398E-4</v>
      </c>
      <c r="C21" s="174">
        <v>0.2150511707847281</v>
      </c>
      <c r="D21" s="174">
        <v>2.8811100052629356E-3</v>
      </c>
      <c r="E21" s="174">
        <v>0.57488704820447756</v>
      </c>
      <c r="F21" s="111">
        <v>0.50355810128053879</v>
      </c>
      <c r="G21" s="111">
        <v>2.3557969321196717E-2</v>
      </c>
      <c r="H21" s="111">
        <v>0</v>
      </c>
      <c r="I21" s="111">
        <v>0.14780686854762892</v>
      </c>
      <c r="J21" s="111">
        <v>1.0174129638291127</v>
      </c>
      <c r="K21" s="111">
        <v>1.5180121882044733</v>
      </c>
      <c r="L21" s="111">
        <v>1.7430048496802566</v>
      </c>
      <c r="M21" s="111">
        <v>0.6242840111316279</v>
      </c>
      <c r="N21" s="111">
        <v>0.27697582068623328</v>
      </c>
      <c r="O21" s="173">
        <v>1.3037054865255149</v>
      </c>
      <c r="P21" s="173">
        <v>2.1107778446212944</v>
      </c>
      <c r="Q21" s="173">
        <v>2.340878009191762</v>
      </c>
      <c r="R21" s="181">
        <f t="shared" si="2"/>
        <v>1.4850927296851604</v>
      </c>
      <c r="S21" s="183">
        <f t="shared" si="0"/>
        <v>0.10901202376972607</v>
      </c>
      <c r="T21" s="183">
        <f t="shared" si="1"/>
        <v>2.7497004047060192</v>
      </c>
      <c r="U21" s="30"/>
      <c r="V21" s="38"/>
      <c r="W21" s="38"/>
      <c r="X21" s="38"/>
      <c r="Y21" s="38"/>
      <c r="Z21" s="38"/>
      <c r="AA21" s="38"/>
      <c r="AB21" s="38"/>
      <c r="AC21" s="38"/>
      <c r="AD21" s="30"/>
    </row>
    <row r="22" spans="1:30" s="28" customFormat="1" ht="19.5">
      <c r="A22" s="47" t="s">
        <v>43</v>
      </c>
      <c r="B22" s="127">
        <v>0.12488043071779818</v>
      </c>
      <c r="C22" s="127">
        <v>5.1055811636416593E-2</v>
      </c>
      <c r="D22" s="127">
        <v>1.0671628616102589</v>
      </c>
      <c r="E22" s="127">
        <v>0.34929081200634898</v>
      </c>
      <c r="F22" s="86">
        <v>6.125370981484704E-2</v>
      </c>
      <c r="G22" s="86">
        <v>0.18882915730671712</v>
      </c>
      <c r="H22" s="86">
        <v>0.20029111258258789</v>
      </c>
      <c r="I22" s="86">
        <v>6.3393408300450593E-2</v>
      </c>
      <c r="J22" s="86">
        <v>0.10570415890720981</v>
      </c>
      <c r="K22" s="86">
        <v>0.14047595979140018</v>
      </c>
      <c r="L22" s="86">
        <v>0.15545286895977489</v>
      </c>
      <c r="M22" s="173">
        <v>0.3700598650159862</v>
      </c>
      <c r="N22" s="173">
        <v>0.63907231184421798</v>
      </c>
      <c r="O22" s="173">
        <v>0.62286665889902271</v>
      </c>
      <c r="P22" s="173">
        <v>0.76072444653433158</v>
      </c>
      <c r="Q22" s="173">
        <v>0.94816121718455304</v>
      </c>
      <c r="R22" s="181">
        <f t="shared" si="2"/>
        <v>0.60152956483896014</v>
      </c>
      <c r="S22" s="183">
        <f t="shared" si="0"/>
        <v>0.24639246379439506</v>
      </c>
      <c r="T22" s="183">
        <f t="shared" si="1"/>
        <v>1.5621833298339269</v>
      </c>
      <c r="U22" s="30"/>
      <c r="V22" s="38"/>
      <c r="W22" s="38"/>
      <c r="X22" s="38"/>
      <c r="Y22" s="38"/>
      <c r="Z22" s="38"/>
      <c r="AA22" s="38"/>
      <c r="AB22" s="38"/>
      <c r="AC22" s="38"/>
      <c r="AD22" s="30"/>
    </row>
    <row r="23" spans="1:30" s="28" customFormat="1" ht="19.5">
      <c r="A23" s="47" t="s">
        <v>116</v>
      </c>
      <c r="B23" s="174">
        <v>0</v>
      </c>
      <c r="C23" s="174">
        <v>0</v>
      </c>
      <c r="D23" s="174">
        <v>0</v>
      </c>
      <c r="E23" s="174">
        <v>0</v>
      </c>
      <c r="F23" s="111">
        <v>0.12325850710495738</v>
      </c>
      <c r="G23" s="111">
        <v>0</v>
      </c>
      <c r="H23" s="111">
        <v>0.1774817231643363</v>
      </c>
      <c r="I23" s="111">
        <v>0.29400792147255544</v>
      </c>
      <c r="J23" s="111">
        <v>0.15430211225690449</v>
      </c>
      <c r="K23" s="111">
        <v>5.8487485963493964E-2</v>
      </c>
      <c r="L23" s="111">
        <v>0.78318288440663808</v>
      </c>
      <c r="M23" s="111">
        <v>1.0644251513875724</v>
      </c>
      <c r="N23" s="111">
        <v>5.0417251244829376E-4</v>
      </c>
      <c r="O23" s="173">
        <v>1.8277458952023098E-3</v>
      </c>
      <c r="P23" s="173">
        <v>1.9780001366573781</v>
      </c>
      <c r="Q23" s="173">
        <v>0.67436797690584582</v>
      </c>
      <c r="R23" s="181">
        <f t="shared" si="2"/>
        <v>0.4278304874080775</v>
      </c>
      <c r="S23" s="183">
        <f t="shared" si="0"/>
        <v>-0.65906575818267632</v>
      </c>
      <c r="T23" s="183">
        <f t="shared" si="1"/>
        <v>-0.36644866383817831</v>
      </c>
      <c r="U23" s="30"/>
      <c r="V23" s="38"/>
      <c r="W23" s="38"/>
      <c r="X23" s="38"/>
      <c r="Y23" s="38"/>
      <c r="Z23" s="38"/>
      <c r="AA23" s="38"/>
      <c r="AB23" s="38"/>
      <c r="AC23" s="38"/>
      <c r="AD23" s="30"/>
    </row>
    <row r="24" spans="1:30" s="28" customFormat="1" ht="19.5">
      <c r="A24" s="47" t="s">
        <v>38</v>
      </c>
      <c r="B24" s="87">
        <v>1.5798000322809522</v>
      </c>
      <c r="C24" s="87">
        <v>2.2501827614731322</v>
      </c>
      <c r="D24" s="87">
        <v>0.96484205145513757</v>
      </c>
      <c r="E24" s="87">
        <v>1.0456796870300915</v>
      </c>
      <c r="F24" s="86">
        <v>0.8453387932282499</v>
      </c>
      <c r="G24" s="86">
        <v>0.31363151976071491</v>
      </c>
      <c r="H24" s="86">
        <v>0.49739504996971357</v>
      </c>
      <c r="I24" s="86">
        <v>0.59371671512280455</v>
      </c>
      <c r="J24" s="86">
        <v>1.4150423457033843</v>
      </c>
      <c r="K24" s="86">
        <v>0.78085953410751829</v>
      </c>
      <c r="L24" s="86">
        <v>0.39328434045372357</v>
      </c>
      <c r="M24" s="173">
        <v>0.2922184966548097</v>
      </c>
      <c r="N24" s="173">
        <v>0.21789904270960647</v>
      </c>
      <c r="O24" s="111">
        <v>0.14437663594737832</v>
      </c>
      <c r="P24" s="111">
        <v>0.49765924381318488</v>
      </c>
      <c r="Q24" s="111">
        <v>0.54683497650819057</v>
      </c>
      <c r="R24" s="181">
        <f t="shared" si="2"/>
        <v>0.3469213879412128</v>
      </c>
      <c r="S24" s="183">
        <f t="shared" si="0"/>
        <v>9.8814064656388867E-2</v>
      </c>
      <c r="T24" s="183">
        <f t="shared" si="1"/>
        <v>0.87132225635310445</v>
      </c>
      <c r="U24" s="30"/>
      <c r="V24" s="38"/>
      <c r="W24" s="38"/>
      <c r="X24" s="38"/>
      <c r="Y24" s="38"/>
      <c r="Z24" s="38"/>
      <c r="AA24" s="38"/>
      <c r="AB24" s="38"/>
      <c r="AC24" s="38"/>
      <c r="AD24" s="30"/>
    </row>
    <row r="25" spans="1:30" s="28" customFormat="1" ht="19.5">
      <c r="A25" s="47" t="s">
        <v>39</v>
      </c>
      <c r="B25" s="87">
        <v>0.76530933179618132</v>
      </c>
      <c r="C25" s="87">
        <v>3.1430639180187097</v>
      </c>
      <c r="D25" s="87">
        <v>3.8855524350356365</v>
      </c>
      <c r="E25" s="87">
        <v>2.7670130320567323</v>
      </c>
      <c r="F25" s="86">
        <v>1.6142320542096762</v>
      </c>
      <c r="G25" s="86">
        <v>1.0378752152671598</v>
      </c>
      <c r="H25" s="86">
        <v>0.33092592981432101</v>
      </c>
      <c r="I25" s="86">
        <v>1.4347334223652239</v>
      </c>
      <c r="J25" s="86">
        <v>0.34163141933623226</v>
      </c>
      <c r="K25" s="86">
        <v>0.24904707699503856</v>
      </c>
      <c r="L25" s="86">
        <v>0.77956906138337501</v>
      </c>
      <c r="M25" s="173">
        <v>0.58113877186530449</v>
      </c>
      <c r="N25" s="173">
        <v>1.578993139788583</v>
      </c>
      <c r="O25" s="173">
        <v>3.5270994141359102</v>
      </c>
      <c r="P25" s="173">
        <v>0.6238419431380996</v>
      </c>
      <c r="Q25" s="173">
        <v>0.51387729442098817</v>
      </c>
      <c r="R25" s="181">
        <f t="shared" si="2"/>
        <v>0.32601247519018978</v>
      </c>
      <c r="S25" s="183">
        <f t="shared" si="0"/>
        <v>-0.17627004712757599</v>
      </c>
      <c r="T25" s="183">
        <f t="shared" si="1"/>
        <v>-0.11574081906189881</v>
      </c>
      <c r="U25" s="30"/>
      <c r="V25" s="38"/>
      <c r="W25" s="38"/>
      <c r="X25" s="38"/>
      <c r="Y25" s="38"/>
      <c r="Z25" s="38"/>
      <c r="AA25" s="38"/>
      <c r="AB25" s="38"/>
      <c r="AC25" s="38"/>
      <c r="AD25" s="30"/>
    </row>
    <row r="26" spans="1:30" s="28" customFormat="1" ht="19.5">
      <c r="A26" s="47" t="s">
        <v>40</v>
      </c>
      <c r="B26" s="87">
        <v>9.6219167078259709E-3</v>
      </c>
      <c r="C26" s="87">
        <v>2.6953275051329911E-2</v>
      </c>
      <c r="D26" s="87">
        <v>6.096014680854276E-2</v>
      </c>
      <c r="E26" s="87">
        <v>9.0996077653637264E-3</v>
      </c>
      <c r="F26" s="86">
        <v>6.9551203806379011E-2</v>
      </c>
      <c r="G26" s="86">
        <v>9.6319933871620592E-2</v>
      </c>
      <c r="H26" s="86">
        <v>0.18366553462315491</v>
      </c>
      <c r="I26" s="86">
        <v>0.18542955571177588</v>
      </c>
      <c r="J26" s="86">
        <v>0.14525675602026719</v>
      </c>
      <c r="K26" s="86">
        <v>0.18893734514917518</v>
      </c>
      <c r="L26" s="86">
        <v>0.2089765186009919</v>
      </c>
      <c r="M26" s="86">
        <v>0.29134544873628188</v>
      </c>
      <c r="N26" s="86">
        <v>0.18940693623158783</v>
      </c>
      <c r="O26" s="86">
        <v>0.31842393325387192</v>
      </c>
      <c r="P26" s="86">
        <v>0.2147115009644768</v>
      </c>
      <c r="Q26" s="86">
        <v>0.46922830183910363</v>
      </c>
      <c r="R26" s="181">
        <f t="shared" si="2"/>
        <v>0.29768639668000818</v>
      </c>
      <c r="S26" s="183">
        <f t="shared" si="0"/>
        <v>1.1853896960868235</v>
      </c>
      <c r="T26" s="183">
        <f t="shared" si="1"/>
        <v>0.61055648500566262</v>
      </c>
      <c r="U26" s="30"/>
      <c r="V26" s="38"/>
      <c r="W26" s="38"/>
      <c r="X26" s="38"/>
      <c r="Y26" s="38"/>
      <c r="Z26" s="38"/>
      <c r="AA26" s="38"/>
      <c r="AB26" s="38"/>
      <c r="AC26" s="38"/>
      <c r="AD26" s="30"/>
    </row>
    <row r="27" spans="1:30" s="28" customFormat="1" ht="19.5">
      <c r="A27" s="47" t="s">
        <v>117</v>
      </c>
      <c r="B27" s="175">
        <v>10.680660755222167</v>
      </c>
      <c r="C27" s="175">
        <v>9.9420764093184761</v>
      </c>
      <c r="D27" s="175">
        <v>16.849595938266656</v>
      </c>
      <c r="E27" s="175">
        <v>17.407185973361656</v>
      </c>
      <c r="F27" s="176">
        <v>7.2687969420240472</v>
      </c>
      <c r="G27" s="176">
        <v>0.15454368651293757</v>
      </c>
      <c r="H27" s="176">
        <v>0.19450420637158011</v>
      </c>
      <c r="I27" s="176">
        <v>0.23888269178346602</v>
      </c>
      <c r="J27" s="176">
        <v>0.98727882397477895</v>
      </c>
      <c r="K27" s="176">
        <v>0.12114262164327205</v>
      </c>
      <c r="L27" s="176">
        <v>0.35949655941804698</v>
      </c>
      <c r="M27" s="176">
        <v>0.33897289288222349</v>
      </c>
      <c r="N27" s="176">
        <v>0.17522915936878417</v>
      </c>
      <c r="O27" s="176">
        <v>0.22679928200107352</v>
      </c>
      <c r="P27" s="176">
        <v>0.38915357526928873</v>
      </c>
      <c r="Q27" s="176">
        <v>0.43317430834692494</v>
      </c>
      <c r="R27" s="184">
        <f t="shared" si="2"/>
        <v>0.27481313143461522</v>
      </c>
      <c r="S27" s="185">
        <f t="shared" si="0"/>
        <v>0.11311917935528282</v>
      </c>
      <c r="T27" s="185">
        <f t="shared" si="1"/>
        <v>0.27790250324657029</v>
      </c>
      <c r="U27" s="30"/>
      <c r="V27" s="38"/>
      <c r="W27" s="38"/>
      <c r="X27" s="38"/>
      <c r="Y27" s="38"/>
      <c r="Z27" s="38"/>
      <c r="AA27" s="38"/>
      <c r="AB27" s="38"/>
      <c r="AC27" s="38"/>
      <c r="AD27" s="30"/>
    </row>
    <row r="28" spans="1:30" s="28" customFormat="1">
      <c r="A28" s="46" t="s">
        <v>79</v>
      </c>
      <c r="B28" s="40"/>
      <c r="C28" s="40"/>
      <c r="D28" s="40"/>
      <c r="E28" s="40"/>
      <c r="F28" s="23"/>
      <c r="G28" s="24"/>
      <c r="H28" s="23"/>
      <c r="I28" s="23"/>
      <c r="J28" s="25"/>
      <c r="K28" s="25"/>
      <c r="L28" s="30"/>
      <c r="M28" s="30"/>
      <c r="N28" s="30"/>
      <c r="O28" s="30"/>
      <c r="P28" s="30"/>
      <c r="Q28" s="30"/>
      <c r="R28" s="26"/>
      <c r="S28" s="26"/>
      <c r="T28" s="27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s="28" customFormat="1">
      <c r="A29" s="22"/>
      <c r="B29" s="22"/>
      <c r="C29" s="22"/>
      <c r="D29" s="22"/>
      <c r="E29" s="22"/>
      <c r="F29" s="23"/>
      <c r="G29" s="24"/>
      <c r="H29" s="23"/>
      <c r="I29" s="23"/>
      <c r="J29" s="25"/>
      <c r="K29" s="25"/>
      <c r="L29" s="26"/>
      <c r="M29" s="26"/>
      <c r="N29" s="26"/>
      <c r="O29" s="26"/>
      <c r="P29" s="26"/>
      <c r="Q29" s="26"/>
      <c r="R29" s="26"/>
      <c r="S29" s="26"/>
      <c r="T29" s="27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s="28" customFormat="1">
      <c r="A30" s="22"/>
      <c r="B30" s="22"/>
      <c r="C30" s="22"/>
      <c r="D30" s="22"/>
      <c r="E30" s="22"/>
      <c r="F30" s="23"/>
      <c r="G30" s="24"/>
      <c r="H30" s="23"/>
      <c r="I30" s="23"/>
      <c r="J30" s="25"/>
      <c r="K30" s="25"/>
      <c r="L30" s="25"/>
      <c r="M30" s="25"/>
      <c r="N30" s="25"/>
      <c r="O30" s="25"/>
      <c r="P30" s="25"/>
      <c r="Q30" s="25"/>
      <c r="R30" s="26"/>
      <c r="S30" s="26"/>
      <c r="T30" s="27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s="28" customFormat="1">
      <c r="A31" s="22"/>
      <c r="B31" s="22"/>
      <c r="C31" s="22"/>
      <c r="D31" s="22"/>
      <c r="E31" s="22"/>
      <c r="F31" s="23"/>
      <c r="G31" s="24"/>
      <c r="H31" s="23"/>
      <c r="I31" s="23"/>
      <c r="J31" s="25"/>
      <c r="K31" s="25"/>
      <c r="L31" s="25"/>
      <c r="M31" s="25"/>
      <c r="N31" s="25"/>
      <c r="O31" s="25"/>
      <c r="P31" s="25"/>
      <c r="Q31" s="25"/>
      <c r="R31" s="26"/>
      <c r="S31" s="26"/>
      <c r="T31" s="27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s="28" customFormat="1">
      <c r="L32" s="39"/>
      <c r="M32" s="39"/>
      <c r="N32" s="39"/>
      <c r="O32" s="39"/>
      <c r="P32" s="39"/>
      <c r="Q32" s="39"/>
      <c r="R32" s="26"/>
      <c r="S32" s="29"/>
      <c r="T32" s="29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s="28" customFormat="1">
      <c r="A33" s="29"/>
      <c r="B33" s="29"/>
      <c r="C33" s="29"/>
      <c r="D33" s="29"/>
      <c r="E33" s="29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28" customFormat="1">
      <c r="A34" s="43"/>
      <c r="B34" s="43"/>
      <c r="C34" s="43"/>
      <c r="D34" s="43"/>
      <c r="E34" s="43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s="28" customFormat="1">
      <c r="A35" s="43"/>
      <c r="B35" s="43"/>
      <c r="C35" s="43"/>
      <c r="D35" s="43"/>
      <c r="E35" s="43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s="28" customFormat="1">
      <c r="A36" s="43"/>
      <c r="B36" s="43"/>
      <c r="C36" s="43"/>
      <c r="D36" s="43"/>
      <c r="E36" s="43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s="28" customFormat="1">
      <c r="A37" s="43"/>
      <c r="B37" s="43"/>
      <c r="C37" s="43"/>
      <c r="D37" s="43"/>
      <c r="E37" s="43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s="28" customFormat="1">
      <c r="A38" s="43"/>
      <c r="B38" s="43"/>
      <c r="C38" s="43"/>
      <c r="D38" s="43"/>
      <c r="E38" s="43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s="28" customFormat="1">
      <c r="A39" s="43"/>
      <c r="B39" s="43"/>
      <c r="C39" s="43"/>
      <c r="D39" s="43"/>
      <c r="E39" s="43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s="28" customFormat="1">
      <c r="A40" s="43"/>
      <c r="B40" s="43"/>
      <c r="C40" s="43"/>
      <c r="D40" s="43"/>
      <c r="E40" s="43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s="28" customFormat="1">
      <c r="A41" s="43"/>
      <c r="B41" s="43"/>
      <c r="C41" s="43"/>
      <c r="D41" s="43"/>
      <c r="E41" s="43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s="28" customFormat="1">
      <c r="A42" s="43"/>
      <c r="B42" s="43"/>
      <c r="C42" s="43"/>
      <c r="D42" s="43"/>
      <c r="E42" s="43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s="28" customFormat="1">
      <c r="A43" s="43"/>
      <c r="B43" s="43"/>
      <c r="C43" s="43"/>
      <c r="D43" s="43"/>
      <c r="E43" s="43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s="28" customFormat="1">
      <c r="A44" s="43"/>
      <c r="B44" s="43"/>
      <c r="C44" s="43"/>
      <c r="D44" s="43"/>
      <c r="E44" s="43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s="28" customFormat="1">
      <c r="A45" s="43"/>
      <c r="B45" s="43"/>
      <c r="C45" s="43"/>
      <c r="D45" s="43"/>
      <c r="E45" s="43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s="28" customFormat="1">
      <c r="A46" s="43"/>
      <c r="B46" s="43"/>
      <c r="C46" s="43"/>
      <c r="D46" s="43"/>
      <c r="E46" s="43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s="28" customFormat="1">
      <c r="A47" s="43"/>
      <c r="B47" s="43"/>
      <c r="C47" s="43"/>
      <c r="D47" s="43"/>
      <c r="E47" s="43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s="28" customFormat="1">
      <c r="A48" s="43"/>
      <c r="B48" s="43"/>
      <c r="C48" s="43"/>
      <c r="D48" s="43"/>
      <c r="E48" s="43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s="28" customFormat="1">
      <c r="A49" s="43"/>
      <c r="B49" s="43"/>
      <c r="C49" s="43"/>
      <c r="D49" s="43"/>
      <c r="E49" s="43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s="28" customFormat="1">
      <c r="A50" s="43"/>
      <c r="B50" s="43"/>
      <c r="C50" s="43"/>
      <c r="D50" s="43"/>
      <c r="E50" s="43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s="28" customFormat="1">
      <c r="A51" s="41"/>
      <c r="B51" s="41"/>
      <c r="C51" s="41"/>
      <c r="D51" s="41"/>
      <c r="E51" s="41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s="28" customFormat="1">
      <c r="A52" s="41"/>
      <c r="B52" s="41"/>
      <c r="C52" s="41"/>
      <c r="D52" s="41"/>
      <c r="E52" s="41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s="28" customFormat="1">
      <c r="A53" s="41"/>
      <c r="B53" s="41"/>
      <c r="C53" s="41"/>
      <c r="D53" s="41"/>
      <c r="E53" s="41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s="28" customFormat="1">
      <c r="A54" s="41"/>
      <c r="B54" s="41"/>
      <c r="C54" s="41"/>
      <c r="D54" s="41"/>
      <c r="E54" s="41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s="28" customFormat="1">
      <c r="A55" s="41"/>
      <c r="B55" s="41"/>
      <c r="C55" s="41"/>
      <c r="D55" s="41"/>
      <c r="E55" s="41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s="28" customFormat="1">
      <c r="A56" s="41"/>
      <c r="B56" s="41"/>
      <c r="C56" s="41"/>
      <c r="D56" s="41"/>
      <c r="E56" s="41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s="28" customFormat="1">
      <c r="A57" s="41"/>
      <c r="B57" s="41"/>
      <c r="C57" s="41"/>
      <c r="D57" s="41"/>
      <c r="E57" s="41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s="28" customFormat="1">
      <c r="A58" s="41"/>
      <c r="B58" s="41"/>
      <c r="C58" s="41"/>
      <c r="D58" s="41"/>
      <c r="E58" s="41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s="28" customFormat="1">
      <c r="A59" s="41"/>
      <c r="B59" s="41"/>
      <c r="C59" s="41"/>
      <c r="D59" s="41"/>
      <c r="E59" s="41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s="28" customFormat="1">
      <c r="A60" s="41"/>
      <c r="B60" s="41"/>
      <c r="C60" s="41"/>
      <c r="D60" s="41"/>
      <c r="E60" s="41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s="28" customFormat="1">
      <c r="A61" s="41"/>
      <c r="B61" s="41"/>
      <c r="C61" s="41"/>
      <c r="D61" s="41"/>
      <c r="E61" s="41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s="28" customFormat="1">
      <c r="A62" s="41"/>
      <c r="B62" s="41"/>
      <c r="C62" s="41"/>
      <c r="D62" s="41"/>
      <c r="E62" s="41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s="28" customFormat="1">
      <c r="A63" s="41"/>
      <c r="B63" s="41"/>
      <c r="C63" s="41"/>
      <c r="D63" s="41"/>
      <c r="E63" s="41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s="28" customFormat="1">
      <c r="A64" s="41"/>
      <c r="B64" s="41"/>
      <c r="C64" s="41"/>
      <c r="D64" s="41"/>
      <c r="E64" s="41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s="28" customFormat="1">
      <c r="A65" s="41"/>
      <c r="B65" s="41"/>
      <c r="C65" s="41"/>
      <c r="D65" s="41"/>
      <c r="E65" s="41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s="28" customFormat="1">
      <c r="A66" s="41"/>
      <c r="B66" s="41"/>
      <c r="C66" s="41"/>
      <c r="D66" s="41"/>
      <c r="E66" s="41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s="28" customFormat="1">
      <c r="A67" s="41"/>
      <c r="B67" s="41"/>
      <c r="C67" s="41"/>
      <c r="D67" s="41"/>
      <c r="E67" s="41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s="28" customFormat="1">
      <c r="A68" s="41"/>
      <c r="B68" s="41"/>
      <c r="C68" s="41"/>
      <c r="D68" s="41"/>
      <c r="E68" s="41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>
      <c r="A69" s="41"/>
      <c r="B69" s="41"/>
      <c r="C69" s="41"/>
      <c r="D69" s="41"/>
      <c r="E69" s="41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</row>
    <row r="70" spans="1:30">
      <c r="A70" s="21"/>
      <c r="B70" s="21"/>
      <c r="C70" s="21"/>
      <c r="D70" s="21"/>
      <c r="E70" s="21"/>
    </row>
    <row r="71" spans="1:30">
      <c r="A71" s="21"/>
      <c r="B71" s="21"/>
      <c r="C71" s="21"/>
      <c r="D71" s="21"/>
      <c r="E71" s="21"/>
    </row>
    <row r="72" spans="1:30">
      <c r="A72" s="21"/>
      <c r="B72" s="21"/>
      <c r="C72" s="21"/>
      <c r="D72" s="21"/>
      <c r="E72" s="21"/>
    </row>
    <row r="73" spans="1:30">
      <c r="A73" s="21"/>
      <c r="B73" s="21"/>
      <c r="C73" s="21"/>
      <c r="D73" s="21"/>
      <c r="E73" s="21"/>
    </row>
    <row r="74" spans="1:30">
      <c r="A74" s="21"/>
      <c r="B74" s="21"/>
      <c r="C74" s="21"/>
      <c r="D74" s="21"/>
      <c r="E74" s="21"/>
    </row>
    <row r="75" spans="1:30">
      <c r="A75" s="21"/>
      <c r="B75" s="21"/>
      <c r="C75" s="21"/>
      <c r="D75" s="21"/>
      <c r="E75" s="21"/>
    </row>
    <row r="76" spans="1:30">
      <c r="A76" s="21"/>
      <c r="B76" s="21"/>
      <c r="C76" s="21"/>
      <c r="D76" s="21"/>
      <c r="E76" s="21"/>
    </row>
    <row r="77" spans="1:30">
      <c r="A77" s="21"/>
      <c r="B77" s="21"/>
      <c r="C77" s="21"/>
      <c r="D77" s="21"/>
      <c r="E77" s="21"/>
    </row>
    <row r="78" spans="1:30">
      <c r="A78" s="21"/>
      <c r="B78" s="21"/>
      <c r="C78" s="21"/>
      <c r="D78" s="21"/>
      <c r="E78" s="21"/>
    </row>
    <row r="79" spans="1:30">
      <c r="A79" s="21"/>
      <c r="B79" s="21"/>
      <c r="C79" s="21"/>
      <c r="D79" s="21"/>
      <c r="E79" s="21"/>
    </row>
    <row r="80" spans="1:30">
      <c r="A80" s="21"/>
      <c r="B80" s="21"/>
      <c r="C80" s="21"/>
      <c r="D80" s="21"/>
      <c r="E80" s="21"/>
    </row>
    <row r="81" spans="1:5">
      <c r="A81" s="21"/>
      <c r="B81" s="21"/>
      <c r="C81" s="21"/>
      <c r="D81" s="21"/>
      <c r="E81" s="21"/>
    </row>
    <row r="82" spans="1:5">
      <c r="A82" s="21"/>
      <c r="B82" s="21"/>
      <c r="C82" s="21"/>
      <c r="D82" s="21"/>
      <c r="E82" s="21"/>
    </row>
    <row r="83" spans="1:5">
      <c r="A83" s="21"/>
      <c r="B83" s="21"/>
      <c r="C83" s="21"/>
      <c r="D83" s="21"/>
      <c r="E83" s="21"/>
    </row>
    <row r="84" spans="1:5">
      <c r="A84" s="21"/>
      <c r="B84" s="21"/>
      <c r="C84" s="21"/>
      <c r="D84" s="21"/>
      <c r="E84" s="21"/>
    </row>
    <row r="85" spans="1:5">
      <c r="A85" s="21"/>
      <c r="B85" s="21"/>
      <c r="C85" s="21"/>
      <c r="D85" s="21"/>
      <c r="E85" s="21"/>
    </row>
    <row r="86" spans="1:5">
      <c r="A86" s="21"/>
      <c r="B86" s="21"/>
      <c r="C86" s="21"/>
      <c r="D86" s="21"/>
      <c r="E86" s="21"/>
    </row>
    <row r="87" spans="1:5">
      <c r="A87" s="21"/>
      <c r="B87" s="21"/>
      <c r="C87" s="21"/>
      <c r="D87" s="21"/>
      <c r="E87" s="21"/>
    </row>
    <row r="88" spans="1:5">
      <c r="A88" s="31"/>
      <c r="B88" s="31"/>
      <c r="C88" s="31"/>
      <c r="D88" s="31"/>
      <c r="E88" s="31"/>
    </row>
    <row r="89" spans="1:5">
      <c r="A89" s="31"/>
      <c r="B89" s="31"/>
      <c r="C89" s="31"/>
      <c r="D89" s="31"/>
      <c r="E89" s="31"/>
    </row>
    <row r="90" spans="1:5">
      <c r="A90" s="31"/>
      <c r="B90" s="31"/>
      <c r="C90" s="31"/>
      <c r="D90" s="31"/>
      <c r="E90" s="31"/>
    </row>
    <row r="91" spans="1:5">
      <c r="A91" s="31"/>
      <c r="B91" s="31"/>
      <c r="C91" s="31"/>
      <c r="D91" s="31"/>
      <c r="E91" s="31"/>
    </row>
    <row r="92" spans="1:5">
      <c r="A92" s="31"/>
      <c r="B92" s="31"/>
      <c r="C92" s="31"/>
      <c r="D92" s="31"/>
      <c r="E92" s="31"/>
    </row>
    <row r="93" spans="1:5">
      <c r="A93" s="32"/>
      <c r="B93" s="32"/>
      <c r="C93" s="32"/>
      <c r="D93" s="32"/>
      <c r="E93" s="32"/>
    </row>
    <row r="94" spans="1:5">
      <c r="A94" s="32"/>
      <c r="B94" s="32"/>
      <c r="C94" s="32"/>
      <c r="D94" s="32"/>
      <c r="E94" s="32"/>
    </row>
    <row r="95" spans="1:5">
      <c r="A95" s="32"/>
      <c r="B95" s="32"/>
      <c r="C95" s="32"/>
      <c r="D95" s="32"/>
      <c r="E95" s="32"/>
    </row>
    <row r="96" spans="1:5">
      <c r="A96" s="32"/>
      <c r="B96" s="32"/>
      <c r="C96" s="32"/>
      <c r="D96" s="32"/>
      <c r="E96" s="32"/>
    </row>
    <row r="97" spans="1:5">
      <c r="A97" s="32"/>
      <c r="B97" s="32"/>
      <c r="C97" s="32"/>
      <c r="D97" s="32"/>
      <c r="E97" s="32"/>
    </row>
    <row r="98" spans="1:5">
      <c r="A98" s="32"/>
      <c r="B98" s="32"/>
      <c r="C98" s="32"/>
      <c r="D98" s="32"/>
      <c r="E98" s="32"/>
    </row>
    <row r="99" spans="1:5">
      <c r="A99" s="32"/>
      <c r="B99" s="32"/>
      <c r="C99" s="32"/>
      <c r="D99" s="32"/>
      <c r="E99" s="32"/>
    </row>
    <row r="100" spans="1:5">
      <c r="A100" s="32"/>
      <c r="B100" s="32"/>
      <c r="C100" s="32"/>
      <c r="D100" s="32"/>
      <c r="E100" s="32"/>
    </row>
    <row r="101" spans="1:5">
      <c r="A101" s="32"/>
      <c r="B101" s="32"/>
      <c r="C101" s="32"/>
      <c r="D101" s="32"/>
      <c r="E101" s="32"/>
    </row>
    <row r="102" spans="1:5">
      <c r="A102" s="32"/>
      <c r="B102" s="32"/>
      <c r="C102" s="32"/>
      <c r="D102" s="32"/>
      <c r="E102" s="32"/>
    </row>
    <row r="103" spans="1:5">
      <c r="A103" s="32"/>
      <c r="B103" s="32"/>
      <c r="C103" s="32"/>
      <c r="D103" s="32"/>
      <c r="E103" s="32"/>
    </row>
    <row r="104" spans="1:5">
      <c r="A104" s="32"/>
      <c r="B104" s="32"/>
      <c r="C104" s="32"/>
      <c r="D104" s="32"/>
      <c r="E104" s="32"/>
    </row>
    <row r="105" spans="1:5">
      <c r="A105" s="32"/>
      <c r="B105" s="32"/>
      <c r="C105" s="32"/>
      <c r="D105" s="32"/>
      <c r="E105" s="32"/>
    </row>
    <row r="106" spans="1:5">
      <c r="A106" s="32"/>
      <c r="B106" s="32"/>
      <c r="C106" s="32"/>
      <c r="D106" s="32"/>
      <c r="E106" s="32"/>
    </row>
    <row r="107" spans="1:5">
      <c r="A107" s="32"/>
      <c r="B107" s="32"/>
      <c r="C107" s="32"/>
      <c r="D107" s="32"/>
      <c r="E107" s="32"/>
    </row>
    <row r="108" spans="1:5">
      <c r="A108" s="32"/>
      <c r="B108" s="32"/>
      <c r="C108" s="32"/>
      <c r="D108" s="32"/>
      <c r="E108" s="32"/>
    </row>
    <row r="109" spans="1:5">
      <c r="A109" s="32"/>
      <c r="B109" s="32"/>
      <c r="C109" s="32"/>
      <c r="D109" s="32"/>
      <c r="E109" s="32"/>
    </row>
    <row r="110" spans="1:5">
      <c r="A110" s="32"/>
      <c r="B110" s="32"/>
      <c r="C110" s="32"/>
      <c r="D110" s="32"/>
      <c r="E110" s="32"/>
    </row>
    <row r="111" spans="1:5">
      <c r="A111" s="32"/>
      <c r="B111" s="32"/>
      <c r="C111" s="32"/>
      <c r="D111" s="32"/>
      <c r="E111" s="32"/>
    </row>
    <row r="112" spans="1:5">
      <c r="A112" s="32"/>
      <c r="B112" s="32"/>
      <c r="C112" s="32"/>
      <c r="D112" s="32"/>
      <c r="E112" s="32"/>
    </row>
    <row r="113" spans="1:5">
      <c r="A113" s="31"/>
      <c r="B113" s="31"/>
      <c r="C113" s="31"/>
      <c r="D113" s="31"/>
      <c r="E113" s="31"/>
    </row>
    <row r="114" spans="1:5">
      <c r="A114" s="31"/>
      <c r="B114" s="31"/>
      <c r="C114" s="31"/>
      <c r="D114" s="31"/>
      <c r="E114" s="31"/>
    </row>
    <row r="115" spans="1:5">
      <c r="A115" s="32"/>
      <c r="B115" s="32"/>
      <c r="C115" s="32"/>
      <c r="D115" s="32"/>
      <c r="E115" s="32"/>
    </row>
    <row r="116" spans="1:5">
      <c r="A116" s="32"/>
      <c r="B116" s="32"/>
      <c r="C116" s="32"/>
      <c r="D116" s="32"/>
      <c r="E116" s="32"/>
    </row>
    <row r="117" spans="1:5">
      <c r="A117" s="32"/>
      <c r="B117" s="32"/>
      <c r="C117" s="32"/>
      <c r="D117" s="32"/>
      <c r="E117" s="32"/>
    </row>
    <row r="118" spans="1:5">
      <c r="A118" s="32"/>
      <c r="B118" s="32"/>
      <c r="C118" s="32"/>
      <c r="D118" s="32"/>
      <c r="E118" s="32"/>
    </row>
    <row r="119" spans="1:5">
      <c r="A119" s="32"/>
      <c r="B119" s="32"/>
      <c r="C119" s="32"/>
      <c r="D119" s="32"/>
      <c r="E119" s="32"/>
    </row>
    <row r="120" spans="1:5">
      <c r="A120" s="32"/>
      <c r="B120" s="32"/>
      <c r="C120" s="32"/>
      <c r="D120" s="32"/>
      <c r="E120" s="32"/>
    </row>
    <row r="121" spans="1:5">
      <c r="A121" s="32"/>
      <c r="B121" s="32"/>
      <c r="C121" s="32"/>
      <c r="D121" s="32"/>
      <c r="E121" s="32"/>
    </row>
    <row r="122" spans="1:5">
      <c r="A122" s="32"/>
      <c r="B122" s="32"/>
      <c r="C122" s="32"/>
      <c r="D122" s="32"/>
      <c r="E122" s="32"/>
    </row>
    <row r="123" spans="1:5">
      <c r="A123" s="32"/>
      <c r="B123" s="32"/>
      <c r="C123" s="32"/>
      <c r="D123" s="32"/>
      <c r="E123" s="32"/>
    </row>
    <row r="124" spans="1:5">
      <c r="A124" s="32"/>
      <c r="B124" s="32"/>
      <c r="C124" s="32"/>
      <c r="D124" s="32"/>
      <c r="E124" s="32"/>
    </row>
    <row r="125" spans="1:5">
      <c r="A125" s="32"/>
      <c r="B125" s="32"/>
      <c r="C125" s="32"/>
      <c r="D125" s="32"/>
      <c r="E125" s="32"/>
    </row>
    <row r="126" spans="1:5">
      <c r="A126" s="32"/>
      <c r="B126" s="32"/>
      <c r="C126" s="32"/>
      <c r="D126" s="32"/>
      <c r="E126" s="32"/>
    </row>
    <row r="127" spans="1:5">
      <c r="A127" s="32"/>
      <c r="B127" s="32"/>
      <c r="C127" s="32"/>
      <c r="D127" s="32"/>
      <c r="E127" s="32"/>
    </row>
    <row r="128" spans="1:5">
      <c r="A128" s="33"/>
      <c r="B128" s="33"/>
      <c r="C128" s="33"/>
      <c r="D128" s="33"/>
      <c r="E128" s="33"/>
    </row>
    <row r="129" spans="1:5">
      <c r="A129" s="33"/>
      <c r="B129" s="33"/>
      <c r="C129" s="33"/>
      <c r="D129" s="33"/>
      <c r="E129" s="33"/>
    </row>
    <row r="130" spans="1:5">
      <c r="A130" s="33"/>
      <c r="B130" s="33"/>
      <c r="C130" s="33"/>
      <c r="D130" s="33"/>
      <c r="E130" s="33"/>
    </row>
    <row r="131" spans="1:5">
      <c r="A131" s="33"/>
      <c r="B131" s="33"/>
      <c r="C131" s="33"/>
      <c r="D131" s="33"/>
      <c r="E131" s="33"/>
    </row>
    <row r="132" spans="1:5">
      <c r="A132" s="32"/>
      <c r="B132" s="32"/>
      <c r="C132" s="32"/>
      <c r="D132" s="32"/>
      <c r="E132" s="32"/>
    </row>
    <row r="133" spans="1:5">
      <c r="A133" s="32"/>
      <c r="B133" s="32"/>
      <c r="C133" s="32"/>
      <c r="D133" s="32"/>
      <c r="E133" s="32"/>
    </row>
    <row r="134" spans="1:5">
      <c r="A134" s="32"/>
      <c r="B134" s="32"/>
      <c r="C134" s="32"/>
      <c r="D134" s="32"/>
      <c r="E134" s="32"/>
    </row>
    <row r="135" spans="1:5">
      <c r="A135" s="21"/>
      <c r="B135" s="21"/>
      <c r="C135" s="21"/>
      <c r="D135" s="21"/>
      <c r="E135" s="21"/>
    </row>
    <row r="168" spans="1:18">
      <c r="A168" s="35"/>
      <c r="B168" s="35"/>
      <c r="C168" s="35"/>
      <c r="D168" s="35"/>
      <c r="E168" s="35"/>
      <c r="F168" s="36"/>
      <c r="G168" s="36"/>
      <c r="H168" s="36"/>
      <c r="I168" s="34"/>
      <c r="R168" s="21"/>
    </row>
    <row r="169" spans="1:18">
      <c r="A169" s="35"/>
      <c r="B169" s="35"/>
      <c r="C169" s="35"/>
      <c r="D169" s="35"/>
      <c r="E169" s="35"/>
      <c r="F169" s="36"/>
      <c r="G169" s="36"/>
      <c r="H169" s="36"/>
      <c r="I169" s="34"/>
      <c r="R169" s="21"/>
    </row>
    <row r="170" spans="1:18">
      <c r="A170" s="35"/>
      <c r="B170" s="35"/>
      <c r="C170" s="35"/>
      <c r="D170" s="35"/>
      <c r="E170" s="35"/>
      <c r="F170" s="36"/>
      <c r="G170" s="36"/>
      <c r="H170" s="36"/>
      <c r="I170" s="34"/>
      <c r="R170" s="21"/>
    </row>
    <row r="171" spans="1:18">
      <c r="A171" s="35"/>
      <c r="B171" s="35"/>
      <c r="C171" s="35"/>
      <c r="D171" s="35"/>
      <c r="E171" s="35"/>
      <c r="F171" s="36"/>
      <c r="G171" s="36"/>
      <c r="H171" s="36"/>
      <c r="I171" s="34"/>
      <c r="R171" s="21"/>
    </row>
    <row r="172" spans="1:18">
      <c r="A172" s="35"/>
      <c r="B172" s="35"/>
      <c r="C172" s="35"/>
      <c r="D172" s="35"/>
      <c r="E172" s="35"/>
      <c r="F172" s="36"/>
      <c r="G172" s="36"/>
      <c r="H172" s="36"/>
      <c r="I172" s="34"/>
      <c r="R172" s="21"/>
    </row>
    <row r="173" spans="1:18">
      <c r="A173" s="35"/>
      <c r="B173" s="35"/>
      <c r="C173" s="35"/>
      <c r="D173" s="35"/>
      <c r="E173" s="35"/>
      <c r="F173" s="36"/>
      <c r="G173" s="36"/>
      <c r="H173" s="36"/>
      <c r="I173" s="34"/>
      <c r="R173" s="21"/>
    </row>
    <row r="174" spans="1:18">
      <c r="A174" s="35"/>
      <c r="B174" s="35"/>
      <c r="C174" s="35"/>
      <c r="D174" s="35"/>
      <c r="E174" s="35"/>
      <c r="F174" s="36"/>
      <c r="G174" s="36"/>
      <c r="H174" s="36"/>
      <c r="I174" s="34"/>
      <c r="R174" s="21"/>
    </row>
    <row r="175" spans="1:18">
      <c r="A175" s="35"/>
      <c r="B175" s="35"/>
      <c r="C175" s="35"/>
      <c r="D175" s="35"/>
      <c r="E175" s="35"/>
      <c r="F175" s="36"/>
      <c r="G175" s="36"/>
      <c r="H175" s="36"/>
      <c r="I175" s="34"/>
      <c r="R175" s="21"/>
    </row>
    <row r="176" spans="1:18">
      <c r="A176" s="35"/>
      <c r="B176" s="35"/>
      <c r="C176" s="35"/>
      <c r="D176" s="35"/>
      <c r="E176" s="35"/>
      <c r="F176" s="36"/>
      <c r="G176" s="36"/>
      <c r="H176" s="36"/>
      <c r="I176" s="34"/>
      <c r="R176" s="21"/>
    </row>
    <row r="177" spans="1:18">
      <c r="A177" s="35"/>
      <c r="B177" s="35"/>
      <c r="C177" s="35"/>
      <c r="D177" s="35"/>
      <c r="E177" s="35"/>
      <c r="F177" s="36"/>
      <c r="G177" s="36"/>
      <c r="H177" s="36"/>
      <c r="I177" s="34"/>
      <c r="R177" s="21"/>
    </row>
    <row r="178" spans="1:18">
      <c r="A178" s="35"/>
      <c r="B178" s="35"/>
      <c r="C178" s="35"/>
      <c r="D178" s="35"/>
      <c r="E178" s="35"/>
      <c r="F178" s="36"/>
      <c r="G178" s="36"/>
      <c r="H178" s="36"/>
      <c r="I178" s="34"/>
      <c r="R178" s="21"/>
    </row>
    <row r="179" spans="1:18">
      <c r="A179" s="35"/>
      <c r="B179" s="35"/>
      <c r="C179" s="35"/>
      <c r="D179" s="35"/>
      <c r="E179" s="35"/>
      <c r="F179" s="36"/>
      <c r="G179" s="36"/>
      <c r="H179" s="36"/>
      <c r="I179" s="34"/>
      <c r="R179" s="21"/>
    </row>
    <row r="180" spans="1:18">
      <c r="A180" s="35"/>
      <c r="B180" s="35"/>
      <c r="C180" s="35"/>
      <c r="D180" s="35"/>
      <c r="E180" s="35"/>
      <c r="F180" s="36"/>
      <c r="G180" s="36"/>
      <c r="H180" s="36"/>
      <c r="I180" s="34"/>
      <c r="R180" s="21"/>
    </row>
    <row r="181" spans="1:18">
      <c r="A181" s="35"/>
      <c r="B181" s="35"/>
      <c r="C181" s="35"/>
      <c r="D181" s="35"/>
      <c r="E181" s="35"/>
      <c r="F181" s="36"/>
      <c r="G181" s="36"/>
      <c r="H181" s="36"/>
      <c r="I181" s="34"/>
      <c r="R181" s="21"/>
    </row>
    <row r="182" spans="1:18">
      <c r="A182" s="35"/>
      <c r="B182" s="35"/>
      <c r="C182" s="35"/>
      <c r="D182" s="35"/>
      <c r="E182" s="35"/>
      <c r="F182" s="36"/>
      <c r="G182" s="36"/>
      <c r="H182" s="36"/>
      <c r="I182" s="34"/>
      <c r="R182" s="21"/>
    </row>
    <row r="183" spans="1:18">
      <c r="A183" s="35"/>
      <c r="B183" s="35"/>
      <c r="C183" s="35"/>
      <c r="D183" s="35"/>
      <c r="E183" s="35"/>
      <c r="F183" s="36"/>
      <c r="G183" s="36"/>
      <c r="H183" s="36"/>
      <c r="I183" s="34"/>
      <c r="R183" s="21"/>
    </row>
    <row r="184" spans="1:18">
      <c r="A184" s="35"/>
      <c r="B184" s="35"/>
      <c r="C184" s="35"/>
      <c r="D184" s="35"/>
      <c r="E184" s="35"/>
      <c r="F184" s="36"/>
      <c r="G184" s="36"/>
      <c r="H184" s="36"/>
      <c r="I184" s="34"/>
      <c r="R184" s="21"/>
    </row>
    <row r="185" spans="1:18">
      <c r="A185" s="35"/>
      <c r="B185" s="35"/>
      <c r="C185" s="35"/>
      <c r="D185" s="35"/>
      <c r="E185" s="35"/>
      <c r="F185" s="36"/>
      <c r="G185" s="36"/>
      <c r="H185" s="36"/>
      <c r="I185" s="34"/>
      <c r="R185" s="21"/>
    </row>
    <row r="186" spans="1:18">
      <c r="A186" s="35"/>
      <c r="B186" s="35"/>
      <c r="C186" s="35"/>
      <c r="D186" s="35"/>
      <c r="E186" s="35"/>
      <c r="F186" s="36"/>
      <c r="G186" s="36"/>
      <c r="H186" s="36"/>
      <c r="I186" s="34"/>
      <c r="R186" s="21"/>
    </row>
    <row r="187" spans="1:18">
      <c r="A187" s="35"/>
      <c r="B187" s="35"/>
      <c r="C187" s="35"/>
      <c r="D187" s="35"/>
      <c r="E187" s="35"/>
      <c r="F187" s="36"/>
      <c r="G187" s="36"/>
      <c r="H187" s="36"/>
      <c r="I187" s="34"/>
      <c r="R187" s="21"/>
    </row>
    <row r="188" spans="1:18">
      <c r="A188" s="35"/>
      <c r="B188" s="35"/>
      <c r="C188" s="35"/>
      <c r="D188" s="35"/>
      <c r="E188" s="35"/>
      <c r="F188" s="36"/>
      <c r="G188" s="36"/>
      <c r="H188" s="36"/>
      <c r="I188" s="34"/>
      <c r="R188" s="21"/>
    </row>
    <row r="189" spans="1:18">
      <c r="A189" s="35"/>
      <c r="B189" s="35"/>
      <c r="C189" s="35"/>
      <c r="D189" s="35"/>
      <c r="E189" s="35"/>
      <c r="F189" s="36"/>
      <c r="G189" s="36"/>
      <c r="H189" s="36"/>
      <c r="I189" s="34"/>
      <c r="R189" s="21"/>
    </row>
    <row r="190" spans="1:18">
      <c r="A190" s="35"/>
      <c r="B190" s="35"/>
      <c r="C190" s="35"/>
      <c r="D190" s="35"/>
      <c r="E190" s="35"/>
      <c r="F190" s="36"/>
      <c r="G190" s="36"/>
      <c r="H190" s="36"/>
      <c r="I190" s="34"/>
      <c r="R190" s="21"/>
    </row>
    <row r="191" spans="1:18">
      <c r="A191" s="35"/>
      <c r="B191" s="35"/>
      <c r="C191" s="35"/>
      <c r="D191" s="35"/>
      <c r="E191" s="35"/>
      <c r="F191" s="36"/>
      <c r="G191" s="36"/>
      <c r="H191" s="36"/>
      <c r="I191" s="34"/>
      <c r="R191" s="21"/>
    </row>
    <row r="192" spans="1:18">
      <c r="A192" s="35"/>
      <c r="B192" s="35"/>
      <c r="C192" s="35"/>
      <c r="D192" s="35"/>
      <c r="E192" s="35"/>
      <c r="F192" s="36"/>
      <c r="G192" s="36"/>
      <c r="H192" s="36"/>
      <c r="I192" s="34"/>
      <c r="R192" s="21"/>
    </row>
    <row r="193" spans="1:18">
      <c r="A193" s="35"/>
      <c r="B193" s="35"/>
      <c r="C193" s="35"/>
      <c r="D193" s="35"/>
      <c r="E193" s="35"/>
      <c r="F193" s="36"/>
      <c r="G193" s="36"/>
      <c r="H193" s="36"/>
      <c r="I193" s="34"/>
      <c r="R193" s="21"/>
    </row>
    <row r="194" spans="1:18">
      <c r="A194" s="35"/>
      <c r="B194" s="35"/>
      <c r="C194" s="35"/>
      <c r="D194" s="35"/>
      <c r="E194" s="35"/>
      <c r="F194" s="36"/>
      <c r="G194" s="36"/>
      <c r="H194" s="36"/>
      <c r="I194" s="34"/>
      <c r="R194" s="21"/>
    </row>
    <row r="195" spans="1:18">
      <c r="A195" s="35"/>
      <c r="B195" s="35"/>
      <c r="C195" s="35"/>
      <c r="D195" s="35"/>
      <c r="E195" s="35"/>
      <c r="F195" s="36"/>
      <c r="G195" s="36"/>
      <c r="H195" s="36"/>
      <c r="I195" s="34"/>
      <c r="R195" s="21"/>
    </row>
    <row r="196" spans="1:18">
      <c r="A196" s="35"/>
      <c r="B196" s="35"/>
      <c r="C196" s="35"/>
      <c r="D196" s="35"/>
      <c r="E196" s="35"/>
      <c r="F196" s="36"/>
      <c r="G196" s="36"/>
      <c r="H196" s="36"/>
      <c r="I196" s="34"/>
      <c r="R196" s="21"/>
    </row>
    <row r="197" spans="1:18">
      <c r="A197" s="35"/>
      <c r="B197" s="35"/>
      <c r="C197" s="35"/>
      <c r="D197" s="35"/>
      <c r="E197" s="35"/>
      <c r="F197" s="36"/>
      <c r="G197" s="36"/>
      <c r="H197" s="36"/>
      <c r="I197" s="34"/>
      <c r="R197" s="21"/>
    </row>
    <row r="198" spans="1:18">
      <c r="A198" s="35"/>
      <c r="B198" s="35"/>
      <c r="C198" s="35"/>
      <c r="D198" s="35"/>
      <c r="E198" s="35"/>
      <c r="F198" s="36"/>
      <c r="G198" s="36"/>
      <c r="H198" s="36"/>
      <c r="I198" s="34"/>
      <c r="R198" s="21"/>
    </row>
    <row r="199" spans="1:18">
      <c r="A199" s="35"/>
      <c r="B199" s="35"/>
      <c r="C199" s="35"/>
      <c r="D199" s="35"/>
      <c r="E199" s="35"/>
      <c r="F199" s="36"/>
      <c r="G199" s="36"/>
      <c r="H199" s="36"/>
      <c r="I199" s="34"/>
      <c r="R199" s="21"/>
    </row>
    <row r="200" spans="1:18">
      <c r="A200" s="35"/>
      <c r="B200" s="35"/>
      <c r="C200" s="35"/>
      <c r="D200" s="35"/>
      <c r="E200" s="35"/>
      <c r="F200" s="36"/>
      <c r="G200" s="36"/>
      <c r="H200" s="36"/>
      <c r="I200" s="34"/>
      <c r="R200" s="21"/>
    </row>
    <row r="201" spans="1:18">
      <c r="A201" s="35"/>
      <c r="B201" s="35"/>
      <c r="C201" s="35"/>
      <c r="D201" s="35"/>
      <c r="E201" s="35"/>
      <c r="F201" s="36"/>
      <c r="G201" s="36"/>
      <c r="H201" s="36"/>
      <c r="I201" s="34"/>
      <c r="R201" s="21"/>
    </row>
    <row r="202" spans="1:18">
      <c r="A202" s="35"/>
      <c r="B202" s="35"/>
      <c r="C202" s="35"/>
      <c r="D202" s="35"/>
      <c r="E202" s="35"/>
      <c r="F202" s="36"/>
      <c r="G202" s="36"/>
      <c r="H202" s="36"/>
      <c r="I202" s="34"/>
      <c r="R202" s="21"/>
    </row>
    <row r="203" spans="1:18">
      <c r="A203" s="35"/>
      <c r="B203" s="35"/>
      <c r="C203" s="35"/>
      <c r="D203" s="35"/>
      <c r="E203" s="35"/>
      <c r="F203" s="36"/>
      <c r="G203" s="36"/>
      <c r="H203" s="36"/>
      <c r="I203" s="34"/>
      <c r="R203" s="21"/>
    </row>
    <row r="204" spans="1:18">
      <c r="A204" s="35"/>
      <c r="B204" s="35"/>
      <c r="C204" s="35"/>
      <c r="D204" s="35"/>
      <c r="E204" s="35"/>
      <c r="F204" s="36"/>
      <c r="G204" s="36"/>
      <c r="H204" s="36"/>
      <c r="I204" s="34"/>
      <c r="R204" s="21"/>
    </row>
    <row r="205" spans="1:18">
      <c r="A205" s="35"/>
      <c r="B205" s="35"/>
      <c r="C205" s="35"/>
      <c r="D205" s="35"/>
      <c r="E205" s="35"/>
      <c r="F205" s="36"/>
      <c r="G205" s="36"/>
      <c r="H205" s="36"/>
      <c r="I205" s="34"/>
      <c r="R205" s="21"/>
    </row>
    <row r="206" spans="1:18">
      <c r="A206" s="35"/>
      <c r="B206" s="35"/>
      <c r="C206" s="35"/>
      <c r="D206" s="35"/>
      <c r="E206" s="35"/>
      <c r="F206" s="36"/>
      <c r="G206" s="36"/>
      <c r="H206" s="36"/>
      <c r="I206" s="34"/>
      <c r="R206" s="21"/>
    </row>
    <row r="207" spans="1:18">
      <c r="A207" s="35"/>
      <c r="B207" s="35"/>
      <c r="C207" s="35"/>
      <c r="D207" s="35"/>
      <c r="E207" s="35"/>
      <c r="F207" s="36"/>
      <c r="G207" s="36"/>
      <c r="H207" s="36"/>
      <c r="I207" s="34"/>
      <c r="R207" s="21"/>
    </row>
    <row r="208" spans="1:18">
      <c r="A208" s="35"/>
      <c r="B208" s="35"/>
      <c r="C208" s="35"/>
      <c r="D208" s="35"/>
      <c r="E208" s="35"/>
      <c r="F208" s="36"/>
      <c r="G208" s="36"/>
      <c r="H208" s="36"/>
      <c r="I208" s="34"/>
      <c r="R208" s="21"/>
    </row>
    <row r="209" spans="1:18">
      <c r="A209" s="35"/>
      <c r="B209" s="35"/>
      <c r="C209" s="35"/>
      <c r="D209" s="35"/>
      <c r="E209" s="35"/>
      <c r="F209" s="36"/>
      <c r="G209" s="36"/>
      <c r="H209" s="36"/>
      <c r="I209" s="34"/>
      <c r="R209" s="21"/>
    </row>
    <row r="210" spans="1:18">
      <c r="A210" s="35"/>
      <c r="B210" s="35"/>
      <c r="C210" s="35"/>
      <c r="D210" s="35"/>
      <c r="E210" s="35"/>
      <c r="F210" s="36"/>
      <c r="G210" s="36"/>
      <c r="H210" s="36"/>
      <c r="I210" s="34"/>
      <c r="R210" s="21"/>
    </row>
    <row r="211" spans="1:18">
      <c r="A211" s="35"/>
      <c r="B211" s="35"/>
      <c r="C211" s="35"/>
      <c r="D211" s="35"/>
      <c r="E211" s="35"/>
      <c r="F211" s="36"/>
      <c r="G211" s="36"/>
      <c r="H211" s="36"/>
      <c r="I211" s="34"/>
      <c r="R211" s="21"/>
    </row>
    <row r="212" spans="1:18">
      <c r="A212" s="35"/>
      <c r="B212" s="35"/>
      <c r="C212" s="35"/>
      <c r="D212" s="35"/>
      <c r="E212" s="35"/>
      <c r="F212" s="36"/>
      <c r="G212" s="36"/>
      <c r="H212" s="36"/>
      <c r="I212" s="34"/>
      <c r="R212" s="21"/>
    </row>
    <row r="213" spans="1:18">
      <c r="A213" s="35"/>
      <c r="B213" s="35"/>
      <c r="C213" s="35"/>
      <c r="D213" s="35"/>
      <c r="E213" s="35"/>
      <c r="F213" s="36"/>
      <c r="G213" s="36"/>
      <c r="H213" s="36"/>
      <c r="I213" s="34"/>
      <c r="R213" s="21"/>
    </row>
    <row r="214" spans="1:18">
      <c r="A214" s="35"/>
      <c r="B214" s="35"/>
      <c r="C214" s="35"/>
      <c r="D214" s="35"/>
      <c r="E214" s="35"/>
      <c r="F214" s="36"/>
      <c r="G214" s="36"/>
      <c r="H214" s="36"/>
      <c r="I214" s="34"/>
      <c r="R214" s="21"/>
    </row>
    <row r="215" spans="1:18">
      <c r="A215" s="35"/>
      <c r="B215" s="35"/>
      <c r="C215" s="35"/>
      <c r="D215" s="35"/>
      <c r="E215" s="35"/>
      <c r="F215" s="36"/>
      <c r="G215" s="36"/>
      <c r="H215" s="36"/>
      <c r="I215" s="34"/>
      <c r="R215" s="21"/>
    </row>
    <row r="216" spans="1:18">
      <c r="A216" s="35"/>
      <c r="B216" s="35"/>
      <c r="C216" s="35"/>
      <c r="D216" s="35"/>
      <c r="E216" s="35"/>
      <c r="F216" s="36"/>
      <c r="G216" s="36"/>
      <c r="H216" s="36"/>
      <c r="I216" s="34"/>
      <c r="R216" s="21"/>
    </row>
    <row r="217" spans="1:18">
      <c r="A217" s="35"/>
      <c r="B217" s="35"/>
      <c r="C217" s="35"/>
      <c r="D217" s="35"/>
      <c r="E217" s="35"/>
      <c r="F217" s="36"/>
      <c r="G217" s="36"/>
      <c r="H217" s="36"/>
      <c r="I217" s="34"/>
      <c r="R217" s="21"/>
    </row>
    <row r="218" spans="1:18">
      <c r="A218" s="35"/>
      <c r="B218" s="35"/>
      <c r="C218" s="35"/>
      <c r="D218" s="35"/>
      <c r="E218" s="35"/>
      <c r="F218" s="36"/>
      <c r="G218" s="36"/>
      <c r="H218" s="36"/>
      <c r="I218" s="34"/>
      <c r="R218" s="21"/>
    </row>
    <row r="219" spans="1:18">
      <c r="A219" s="35"/>
      <c r="B219" s="35"/>
      <c r="C219" s="35"/>
      <c r="D219" s="35"/>
      <c r="E219" s="35"/>
      <c r="F219" s="36"/>
      <c r="G219" s="36"/>
      <c r="H219" s="36"/>
      <c r="I219" s="34"/>
      <c r="R219" s="21"/>
    </row>
    <row r="220" spans="1:18">
      <c r="A220" s="35"/>
      <c r="B220" s="35"/>
      <c r="C220" s="35"/>
      <c r="D220" s="35"/>
      <c r="E220" s="35"/>
      <c r="F220" s="36"/>
      <c r="G220" s="36"/>
      <c r="H220" s="36"/>
      <c r="I220" s="34"/>
      <c r="R220" s="21"/>
    </row>
    <row r="221" spans="1:18">
      <c r="A221" s="35"/>
      <c r="B221" s="35"/>
      <c r="C221" s="35"/>
      <c r="D221" s="35"/>
      <c r="E221" s="35"/>
      <c r="F221" s="36"/>
      <c r="G221" s="36"/>
      <c r="H221" s="36"/>
      <c r="I221" s="34"/>
      <c r="R221" s="21"/>
    </row>
    <row r="222" spans="1:18">
      <c r="A222" s="35"/>
      <c r="B222" s="35"/>
      <c r="C222" s="35"/>
      <c r="D222" s="35"/>
      <c r="E222" s="35"/>
      <c r="F222" s="36"/>
      <c r="G222" s="36"/>
      <c r="H222" s="36"/>
      <c r="I222" s="34"/>
      <c r="R222" s="21"/>
    </row>
    <row r="223" spans="1:18">
      <c r="A223" s="35"/>
      <c r="B223" s="35"/>
      <c r="C223" s="35"/>
      <c r="D223" s="35"/>
      <c r="E223" s="35"/>
      <c r="F223" s="36"/>
      <c r="G223" s="36"/>
      <c r="H223" s="36"/>
      <c r="I223" s="34"/>
      <c r="R223" s="21"/>
    </row>
    <row r="224" spans="1:18">
      <c r="A224" s="35"/>
      <c r="B224" s="35"/>
      <c r="C224" s="35"/>
      <c r="D224" s="35"/>
      <c r="E224" s="35"/>
      <c r="F224" s="36"/>
      <c r="G224" s="36"/>
      <c r="H224" s="36"/>
      <c r="I224" s="34"/>
      <c r="R224" s="21"/>
    </row>
    <row r="225" spans="1:18">
      <c r="A225" s="35"/>
      <c r="B225" s="35"/>
      <c r="C225" s="35"/>
      <c r="D225" s="35"/>
      <c r="E225" s="35"/>
      <c r="F225" s="36"/>
      <c r="G225" s="36"/>
      <c r="H225" s="36"/>
      <c r="I225" s="34"/>
      <c r="R225" s="21"/>
    </row>
    <row r="226" spans="1:18">
      <c r="A226" s="35"/>
      <c r="B226" s="35"/>
      <c r="C226" s="35"/>
      <c r="D226" s="35"/>
      <c r="E226" s="35"/>
      <c r="F226" s="36"/>
      <c r="G226" s="36"/>
      <c r="H226" s="36"/>
      <c r="I226" s="34"/>
      <c r="R226" s="21"/>
    </row>
    <row r="227" spans="1:18">
      <c r="A227" s="35"/>
      <c r="B227" s="35"/>
      <c r="C227" s="35"/>
      <c r="D227" s="35"/>
      <c r="E227" s="35"/>
      <c r="F227" s="36"/>
      <c r="G227" s="36"/>
      <c r="H227" s="36"/>
      <c r="I227" s="34"/>
      <c r="R227" s="21"/>
    </row>
    <row r="228" spans="1:18">
      <c r="A228" s="35"/>
      <c r="B228" s="35"/>
      <c r="C228" s="35"/>
      <c r="D228" s="35"/>
      <c r="E228" s="35"/>
      <c r="F228" s="36"/>
      <c r="G228" s="36"/>
      <c r="H228" s="36"/>
      <c r="I228" s="34"/>
      <c r="R228" s="21"/>
    </row>
    <row r="229" spans="1:18">
      <c r="A229" s="35"/>
      <c r="B229" s="35"/>
      <c r="C229" s="35"/>
      <c r="D229" s="35"/>
      <c r="E229" s="35"/>
      <c r="F229" s="36"/>
      <c r="G229" s="36"/>
      <c r="H229" s="36"/>
      <c r="I229" s="34"/>
      <c r="R229" s="21"/>
    </row>
    <row r="230" spans="1:18">
      <c r="A230" s="35"/>
      <c r="B230" s="35"/>
      <c r="C230" s="35"/>
      <c r="D230" s="35"/>
      <c r="E230" s="35"/>
      <c r="F230" s="36"/>
      <c r="G230" s="36"/>
      <c r="H230" s="36"/>
      <c r="I230" s="34"/>
      <c r="R230" s="21"/>
    </row>
    <row r="231" spans="1:18">
      <c r="A231" s="35"/>
      <c r="B231" s="35"/>
      <c r="C231" s="35"/>
      <c r="D231" s="35"/>
      <c r="E231" s="35"/>
      <c r="F231" s="36"/>
      <c r="G231" s="36"/>
      <c r="H231" s="36"/>
      <c r="I231" s="34"/>
      <c r="R231" s="21"/>
    </row>
    <row r="232" spans="1:18">
      <c r="A232" s="35"/>
      <c r="B232" s="35"/>
      <c r="C232" s="35"/>
      <c r="D232" s="35"/>
      <c r="E232" s="35"/>
      <c r="F232" s="36"/>
      <c r="G232" s="36"/>
      <c r="H232" s="36"/>
      <c r="I232" s="34"/>
      <c r="R232" s="21"/>
    </row>
    <row r="233" spans="1:18">
      <c r="A233" s="35"/>
      <c r="B233" s="35"/>
      <c r="C233" s="35"/>
      <c r="D233" s="35"/>
      <c r="E233" s="35"/>
      <c r="F233" s="36"/>
      <c r="G233" s="36"/>
      <c r="H233" s="36"/>
      <c r="I233" s="34"/>
      <c r="R233" s="21"/>
    </row>
    <row r="234" spans="1:18">
      <c r="A234" s="35"/>
      <c r="B234" s="35"/>
      <c r="C234" s="35"/>
      <c r="D234" s="35"/>
      <c r="E234" s="35"/>
      <c r="F234" s="36"/>
      <c r="G234" s="36"/>
      <c r="H234" s="36"/>
      <c r="I234" s="34"/>
      <c r="R234" s="21"/>
    </row>
    <row r="235" spans="1:18">
      <c r="A235" s="35"/>
      <c r="B235" s="35"/>
      <c r="C235" s="35"/>
      <c r="D235" s="35"/>
      <c r="E235" s="35"/>
      <c r="F235" s="36"/>
      <c r="G235" s="36"/>
      <c r="H235" s="36"/>
      <c r="I235" s="34"/>
      <c r="R235" s="21"/>
    </row>
    <row r="236" spans="1:18">
      <c r="A236" s="35"/>
      <c r="B236" s="35"/>
      <c r="C236" s="35"/>
      <c r="D236" s="35"/>
      <c r="E236" s="35"/>
      <c r="F236" s="36"/>
      <c r="G236" s="36"/>
      <c r="H236" s="36"/>
      <c r="I236" s="34"/>
      <c r="R236" s="21"/>
    </row>
    <row r="237" spans="1:18">
      <c r="A237" s="35"/>
      <c r="B237" s="35"/>
      <c r="C237" s="35"/>
      <c r="D237" s="35"/>
      <c r="E237" s="35"/>
      <c r="F237" s="36"/>
      <c r="G237" s="36"/>
      <c r="H237" s="36"/>
      <c r="I237" s="34"/>
      <c r="R237" s="21"/>
    </row>
    <row r="238" spans="1:18">
      <c r="A238" s="35"/>
      <c r="B238" s="35"/>
      <c r="C238" s="35"/>
      <c r="D238" s="35"/>
      <c r="E238" s="35"/>
      <c r="F238" s="36"/>
      <c r="G238" s="36"/>
      <c r="H238" s="36"/>
      <c r="I238" s="34"/>
      <c r="R238" s="21"/>
    </row>
    <row r="239" spans="1:18">
      <c r="A239" s="35"/>
      <c r="B239" s="35"/>
      <c r="C239" s="35"/>
      <c r="D239" s="35"/>
      <c r="E239" s="35"/>
      <c r="F239" s="36"/>
      <c r="G239" s="36"/>
      <c r="H239" s="36"/>
      <c r="I239" s="34"/>
      <c r="R239" s="21"/>
    </row>
    <row r="240" spans="1:18">
      <c r="A240" s="35"/>
      <c r="B240" s="35"/>
      <c r="C240" s="35"/>
      <c r="D240" s="35"/>
      <c r="E240" s="35"/>
      <c r="F240" s="36"/>
      <c r="G240" s="36"/>
      <c r="H240" s="36"/>
      <c r="I240" s="34"/>
      <c r="R240" s="21"/>
    </row>
    <row r="241" spans="1:18">
      <c r="A241" s="35"/>
      <c r="B241" s="35"/>
      <c r="C241" s="35"/>
      <c r="D241" s="35"/>
      <c r="E241" s="35"/>
      <c r="F241" s="36"/>
      <c r="G241" s="36"/>
      <c r="H241" s="36"/>
      <c r="I241" s="34"/>
      <c r="R241" s="21"/>
    </row>
    <row r="242" spans="1:18">
      <c r="A242" s="35"/>
      <c r="B242" s="35"/>
      <c r="C242" s="35"/>
      <c r="D242" s="35"/>
      <c r="E242" s="35"/>
      <c r="F242" s="36"/>
      <c r="G242" s="36"/>
      <c r="H242" s="36"/>
      <c r="I242" s="34"/>
      <c r="R242" s="21"/>
    </row>
    <row r="243" spans="1:18">
      <c r="A243" s="35"/>
      <c r="B243" s="35"/>
      <c r="C243" s="35"/>
      <c r="D243" s="35"/>
      <c r="E243" s="35"/>
      <c r="F243" s="36"/>
      <c r="G243" s="36"/>
      <c r="H243" s="36"/>
      <c r="I243" s="34"/>
      <c r="R243" s="21"/>
    </row>
    <row r="244" spans="1:18">
      <c r="A244" s="35"/>
      <c r="B244" s="35"/>
      <c r="C244" s="35"/>
      <c r="D244" s="35"/>
      <c r="E244" s="35"/>
      <c r="F244" s="36"/>
      <c r="G244" s="36"/>
      <c r="H244" s="36"/>
      <c r="I244" s="34"/>
      <c r="R244" s="21"/>
    </row>
    <row r="245" spans="1:18">
      <c r="A245" s="35"/>
      <c r="B245" s="35"/>
      <c r="C245" s="35"/>
      <c r="D245" s="35"/>
      <c r="E245" s="35"/>
      <c r="F245" s="36"/>
      <c r="G245" s="36"/>
      <c r="H245" s="36"/>
      <c r="I245" s="34"/>
      <c r="R245" s="21"/>
    </row>
    <row r="246" spans="1:18">
      <c r="A246" s="35"/>
      <c r="B246" s="35"/>
      <c r="C246" s="35"/>
      <c r="D246" s="35"/>
      <c r="E246" s="35"/>
      <c r="F246" s="36"/>
      <c r="G246" s="36"/>
      <c r="H246" s="36"/>
      <c r="I246" s="34"/>
      <c r="R246" s="21"/>
    </row>
    <row r="247" spans="1:18">
      <c r="A247" s="35"/>
      <c r="B247" s="35"/>
      <c r="C247" s="35"/>
      <c r="D247" s="35"/>
      <c r="E247" s="35"/>
      <c r="F247" s="36"/>
      <c r="G247" s="36"/>
      <c r="H247" s="36"/>
      <c r="I247" s="34"/>
      <c r="R247" s="21"/>
    </row>
    <row r="248" spans="1:18">
      <c r="A248" s="35"/>
      <c r="B248" s="35"/>
      <c r="C248" s="35"/>
      <c r="D248" s="35"/>
      <c r="E248" s="35"/>
      <c r="F248" s="36"/>
      <c r="G248" s="36"/>
      <c r="H248" s="36"/>
      <c r="I248" s="34"/>
      <c r="R248" s="21"/>
    </row>
    <row r="249" spans="1:18">
      <c r="A249" s="35"/>
      <c r="B249" s="35"/>
      <c r="C249" s="35"/>
      <c r="D249" s="35"/>
      <c r="E249" s="35"/>
      <c r="F249" s="36"/>
      <c r="G249" s="36"/>
      <c r="H249" s="36"/>
      <c r="I249" s="34"/>
      <c r="R249" s="21"/>
    </row>
    <row r="250" spans="1:18">
      <c r="A250" s="35"/>
      <c r="B250" s="35"/>
      <c r="C250" s="35"/>
      <c r="D250" s="35"/>
      <c r="E250" s="35"/>
      <c r="F250" s="36"/>
      <c r="G250" s="36"/>
      <c r="H250" s="36"/>
      <c r="I250" s="34"/>
      <c r="R250" s="21"/>
    </row>
    <row r="251" spans="1:18">
      <c r="A251" s="35"/>
      <c r="B251" s="35"/>
      <c r="C251" s="35"/>
      <c r="D251" s="35"/>
      <c r="E251" s="35"/>
      <c r="F251" s="36"/>
      <c r="G251" s="36"/>
      <c r="H251" s="36"/>
      <c r="I251" s="34"/>
      <c r="R251" s="21"/>
    </row>
    <row r="252" spans="1:18">
      <c r="A252" s="35"/>
      <c r="B252" s="35"/>
      <c r="C252" s="35"/>
      <c r="D252" s="35"/>
      <c r="E252" s="35"/>
      <c r="F252" s="36"/>
      <c r="G252" s="36"/>
      <c r="H252" s="36"/>
      <c r="I252" s="34"/>
      <c r="R252" s="21"/>
    </row>
    <row r="253" spans="1:18">
      <c r="A253" s="35"/>
      <c r="B253" s="35"/>
      <c r="C253" s="35"/>
      <c r="D253" s="35"/>
      <c r="E253" s="35"/>
      <c r="F253" s="36"/>
      <c r="G253" s="36"/>
      <c r="H253" s="36"/>
      <c r="I253" s="34"/>
      <c r="R253" s="21"/>
    </row>
    <row r="254" spans="1:18">
      <c r="A254" s="35"/>
      <c r="B254" s="35"/>
      <c r="C254" s="35"/>
      <c r="D254" s="35"/>
      <c r="E254" s="35"/>
      <c r="F254" s="36"/>
      <c r="G254" s="36"/>
      <c r="H254" s="36"/>
      <c r="I254" s="34"/>
      <c r="R254" s="21"/>
    </row>
    <row r="255" spans="1:18">
      <c r="A255" s="35"/>
      <c r="B255" s="35"/>
      <c r="C255" s="35"/>
      <c r="D255" s="35"/>
      <c r="E255" s="35"/>
      <c r="F255" s="36"/>
      <c r="G255" s="36"/>
      <c r="H255" s="36"/>
      <c r="I255" s="34"/>
      <c r="R255" s="21"/>
    </row>
    <row r="256" spans="1:18">
      <c r="A256" s="35"/>
      <c r="B256" s="35"/>
      <c r="C256" s="35"/>
      <c r="D256" s="35"/>
      <c r="E256" s="35"/>
      <c r="F256" s="36"/>
      <c r="G256" s="36"/>
      <c r="H256" s="36"/>
      <c r="I256" s="34"/>
      <c r="R256" s="21"/>
    </row>
    <row r="257" spans="1:18">
      <c r="A257" s="35"/>
      <c r="B257" s="35"/>
      <c r="C257" s="35"/>
      <c r="D257" s="35"/>
      <c r="E257" s="35"/>
      <c r="F257" s="36"/>
      <c r="G257" s="36"/>
      <c r="H257" s="36"/>
      <c r="I257" s="34"/>
      <c r="R257" s="21"/>
    </row>
    <row r="258" spans="1:18">
      <c r="A258" s="35"/>
      <c r="B258" s="35"/>
      <c r="C258" s="35"/>
      <c r="D258" s="35"/>
      <c r="E258" s="35"/>
      <c r="F258" s="36"/>
      <c r="G258" s="36"/>
      <c r="H258" s="36"/>
      <c r="I258" s="34"/>
      <c r="R258" s="21"/>
    </row>
    <row r="259" spans="1:18">
      <c r="A259" s="35"/>
      <c r="B259" s="35"/>
      <c r="C259" s="35"/>
      <c r="D259" s="35"/>
      <c r="E259" s="35"/>
      <c r="F259" s="36"/>
      <c r="G259" s="36"/>
      <c r="H259" s="36"/>
      <c r="I259" s="34"/>
      <c r="R259" s="21"/>
    </row>
    <row r="260" spans="1:18">
      <c r="A260" s="35"/>
      <c r="B260" s="35"/>
      <c r="C260" s="35"/>
      <c r="D260" s="35"/>
      <c r="E260" s="35"/>
      <c r="F260" s="36"/>
      <c r="G260" s="36"/>
      <c r="H260" s="36"/>
      <c r="I260" s="34"/>
      <c r="R260" s="21"/>
    </row>
    <row r="261" spans="1:18">
      <c r="A261" s="35"/>
      <c r="B261" s="35"/>
      <c r="C261" s="35"/>
      <c r="D261" s="35"/>
      <c r="E261" s="35"/>
      <c r="F261" s="36"/>
      <c r="G261" s="36"/>
      <c r="H261" s="36"/>
      <c r="I261" s="34"/>
      <c r="R261" s="21"/>
    </row>
    <row r="262" spans="1:18">
      <c r="A262" s="35"/>
      <c r="B262" s="35"/>
      <c r="C262" s="35"/>
      <c r="D262" s="35"/>
      <c r="E262" s="35"/>
      <c r="F262" s="36"/>
      <c r="G262" s="36"/>
      <c r="H262" s="36"/>
      <c r="I262" s="34"/>
      <c r="R262" s="21"/>
    </row>
    <row r="263" spans="1:18">
      <c r="A263" s="35"/>
      <c r="B263" s="35"/>
      <c r="C263" s="35"/>
      <c r="D263" s="35"/>
      <c r="E263" s="35"/>
      <c r="F263" s="36"/>
      <c r="G263" s="36"/>
      <c r="H263" s="36"/>
      <c r="I263" s="34"/>
      <c r="R263" s="21"/>
    </row>
    <row r="264" spans="1:18">
      <c r="A264" s="35"/>
      <c r="B264" s="35"/>
      <c r="C264" s="35"/>
      <c r="D264" s="35"/>
      <c r="E264" s="35"/>
      <c r="F264" s="36"/>
      <c r="G264" s="36"/>
      <c r="H264" s="36"/>
      <c r="I264" s="34"/>
      <c r="R264" s="21"/>
    </row>
    <row r="265" spans="1:18">
      <c r="A265" s="35"/>
      <c r="B265" s="35"/>
      <c r="C265" s="35"/>
      <c r="D265" s="35"/>
      <c r="E265" s="35"/>
      <c r="F265" s="36"/>
      <c r="G265" s="36"/>
      <c r="H265" s="36"/>
      <c r="I265" s="34"/>
      <c r="R265" s="21"/>
    </row>
    <row r="266" spans="1:18">
      <c r="A266" s="35"/>
      <c r="B266" s="35"/>
      <c r="C266" s="35"/>
      <c r="D266" s="35"/>
      <c r="E266" s="35"/>
      <c r="F266" s="36"/>
      <c r="G266" s="36"/>
      <c r="H266" s="36"/>
      <c r="I266" s="34"/>
      <c r="R266" s="21"/>
    </row>
    <row r="267" spans="1:18">
      <c r="A267" s="35"/>
      <c r="B267" s="35"/>
      <c r="C267" s="35"/>
      <c r="D267" s="35"/>
      <c r="E267" s="35"/>
      <c r="F267" s="36"/>
      <c r="G267" s="36"/>
      <c r="H267" s="36"/>
      <c r="I267" s="34"/>
      <c r="R267" s="21"/>
    </row>
    <row r="268" spans="1:18">
      <c r="A268" s="35"/>
      <c r="B268" s="35"/>
      <c r="C268" s="35"/>
      <c r="D268" s="35"/>
      <c r="E268" s="35"/>
      <c r="F268" s="36"/>
      <c r="G268" s="36"/>
      <c r="H268" s="36"/>
      <c r="I268" s="34"/>
      <c r="R268" s="21"/>
    </row>
    <row r="269" spans="1:18">
      <c r="A269" s="35"/>
      <c r="B269" s="35"/>
      <c r="C269" s="35"/>
      <c r="D269" s="35"/>
      <c r="E269" s="35"/>
      <c r="F269" s="36"/>
      <c r="G269" s="36"/>
      <c r="H269" s="36"/>
      <c r="I269" s="34"/>
      <c r="R269" s="21"/>
    </row>
    <row r="270" spans="1:18">
      <c r="A270" s="35"/>
      <c r="B270" s="35"/>
      <c r="C270" s="35"/>
      <c r="D270" s="35"/>
      <c r="E270" s="35"/>
      <c r="F270" s="36"/>
      <c r="G270" s="36"/>
      <c r="H270" s="36"/>
      <c r="I270" s="36"/>
    </row>
    <row r="271" spans="1:18">
      <c r="A271" s="35"/>
      <c r="B271" s="35"/>
      <c r="C271" s="35"/>
      <c r="D271" s="35"/>
      <c r="E271" s="35"/>
      <c r="F271" s="36"/>
      <c r="G271" s="36"/>
      <c r="H271" s="36"/>
      <c r="I271" s="36"/>
    </row>
    <row r="272" spans="1:18">
      <c r="A272" s="35"/>
      <c r="B272" s="35"/>
      <c r="C272" s="35"/>
      <c r="D272" s="35"/>
      <c r="E272" s="35"/>
      <c r="F272" s="36"/>
      <c r="G272" s="36"/>
      <c r="H272" s="36"/>
      <c r="I272" s="36"/>
    </row>
    <row r="273" spans="1:9">
      <c r="A273" s="35"/>
      <c r="B273" s="35"/>
      <c r="C273" s="35"/>
      <c r="D273" s="35"/>
      <c r="E273" s="35"/>
      <c r="F273" s="36"/>
      <c r="G273" s="36"/>
      <c r="H273" s="36"/>
      <c r="I273" s="36"/>
    </row>
    <row r="274" spans="1:9">
      <c r="A274" s="35"/>
      <c r="B274" s="35"/>
      <c r="C274" s="35"/>
      <c r="D274" s="35"/>
      <c r="E274" s="35"/>
      <c r="F274" s="36"/>
      <c r="G274" s="36"/>
      <c r="H274" s="36"/>
      <c r="I274" s="36"/>
    </row>
    <row r="275" spans="1:9">
      <c r="A275" s="35"/>
      <c r="B275" s="35"/>
      <c r="C275" s="35"/>
      <c r="D275" s="35"/>
      <c r="E275" s="35"/>
      <c r="F275" s="36"/>
      <c r="G275" s="36"/>
      <c r="H275" s="36"/>
      <c r="I275" s="36"/>
    </row>
    <row r="276" spans="1:9">
      <c r="A276" s="35"/>
      <c r="B276" s="35"/>
      <c r="C276" s="35"/>
      <c r="D276" s="35"/>
      <c r="E276" s="35"/>
      <c r="F276" s="36"/>
      <c r="G276" s="36"/>
      <c r="H276" s="36"/>
      <c r="I276" s="36"/>
    </row>
    <row r="277" spans="1:9">
      <c r="A277" s="35"/>
      <c r="B277" s="35"/>
      <c r="C277" s="35"/>
      <c r="D277" s="35"/>
      <c r="E277" s="35"/>
      <c r="F277" s="36"/>
      <c r="G277" s="36"/>
      <c r="H277" s="36"/>
      <c r="I277" s="36"/>
    </row>
    <row r="278" spans="1:9">
      <c r="A278" s="35"/>
      <c r="B278" s="35"/>
      <c r="C278" s="35"/>
      <c r="D278" s="35"/>
      <c r="E278" s="35"/>
      <c r="F278" s="36"/>
      <c r="G278" s="36"/>
      <c r="H278" s="36"/>
      <c r="I278" s="36"/>
    </row>
    <row r="279" spans="1:9">
      <c r="A279" s="35"/>
      <c r="B279" s="35"/>
      <c r="C279" s="35"/>
      <c r="D279" s="35"/>
      <c r="E279" s="35"/>
      <c r="F279" s="36"/>
      <c r="G279" s="36"/>
      <c r="H279" s="36"/>
      <c r="I279" s="36"/>
    </row>
    <row r="280" spans="1:9">
      <c r="A280" s="35"/>
      <c r="B280" s="35"/>
      <c r="C280" s="35"/>
      <c r="D280" s="35"/>
      <c r="E280" s="35"/>
      <c r="F280" s="36"/>
      <c r="G280" s="36"/>
      <c r="H280" s="36"/>
      <c r="I280" s="36"/>
    </row>
    <row r="281" spans="1:9">
      <c r="A281" s="35"/>
      <c r="B281" s="35"/>
      <c r="C281" s="35"/>
      <c r="D281" s="35"/>
      <c r="E281" s="35"/>
      <c r="F281" s="36"/>
      <c r="G281" s="36"/>
      <c r="H281" s="36"/>
      <c r="I281" s="36"/>
    </row>
    <row r="282" spans="1:9">
      <c r="A282" s="35"/>
      <c r="B282" s="35"/>
      <c r="C282" s="35"/>
      <c r="D282" s="35"/>
      <c r="E282" s="35"/>
      <c r="F282" s="36"/>
      <c r="G282" s="36"/>
      <c r="H282" s="36"/>
      <c r="I282" s="36"/>
    </row>
    <row r="283" spans="1:9">
      <c r="A283" s="35"/>
      <c r="B283" s="35"/>
      <c r="C283" s="35"/>
      <c r="D283" s="35"/>
      <c r="E283" s="35"/>
      <c r="F283" s="36"/>
      <c r="G283" s="36"/>
      <c r="H283" s="36"/>
      <c r="I283" s="36"/>
    </row>
    <row r="284" spans="1:9">
      <c r="A284" s="35"/>
      <c r="B284" s="35"/>
      <c r="C284" s="35"/>
      <c r="D284" s="35"/>
      <c r="E284" s="35"/>
      <c r="F284" s="36"/>
      <c r="G284" s="36"/>
      <c r="H284" s="36"/>
      <c r="I284" s="36"/>
    </row>
    <row r="285" spans="1:9">
      <c r="A285" s="35"/>
      <c r="B285" s="35"/>
      <c r="C285" s="35"/>
      <c r="D285" s="35"/>
      <c r="E285" s="35"/>
      <c r="F285" s="36"/>
      <c r="G285" s="36"/>
      <c r="H285" s="36"/>
      <c r="I285" s="36"/>
    </row>
    <row r="286" spans="1:9">
      <c r="A286" s="35"/>
      <c r="B286" s="35"/>
      <c r="C286" s="35"/>
      <c r="D286" s="35"/>
      <c r="E286" s="35"/>
      <c r="F286" s="36"/>
      <c r="G286" s="36"/>
      <c r="H286" s="36"/>
      <c r="I286" s="36"/>
    </row>
    <row r="287" spans="1:9">
      <c r="A287" s="35"/>
      <c r="B287" s="35"/>
      <c r="C287" s="35"/>
      <c r="D287" s="35"/>
      <c r="E287" s="35"/>
      <c r="F287" s="36"/>
      <c r="G287" s="36"/>
      <c r="H287" s="36"/>
      <c r="I287" s="36"/>
    </row>
    <row r="288" spans="1:9">
      <c r="A288" s="35"/>
      <c r="B288" s="35"/>
      <c r="C288" s="35"/>
      <c r="D288" s="35"/>
      <c r="E288" s="35"/>
      <c r="F288" s="36"/>
      <c r="G288" s="36"/>
      <c r="H288" s="36"/>
      <c r="I288" s="36"/>
    </row>
    <row r="289" spans="1:9">
      <c r="A289" s="35"/>
      <c r="B289" s="35"/>
      <c r="C289" s="35"/>
      <c r="D289" s="35"/>
      <c r="E289" s="35"/>
      <c r="F289" s="36"/>
      <c r="G289" s="36"/>
      <c r="H289" s="36"/>
      <c r="I289" s="36"/>
    </row>
    <row r="290" spans="1:9">
      <c r="A290" s="35"/>
      <c r="B290" s="35"/>
      <c r="C290" s="35"/>
      <c r="D290" s="35"/>
      <c r="E290" s="35"/>
      <c r="F290" s="36"/>
      <c r="G290" s="36"/>
      <c r="H290" s="36"/>
      <c r="I290" s="36"/>
    </row>
    <row r="291" spans="1:9">
      <c r="A291" s="35"/>
      <c r="B291" s="35"/>
      <c r="C291" s="35"/>
      <c r="D291" s="35"/>
      <c r="E291" s="35"/>
      <c r="F291" s="36"/>
      <c r="G291" s="36"/>
      <c r="H291" s="36"/>
      <c r="I291" s="36"/>
    </row>
    <row r="292" spans="1:9">
      <c r="A292" s="35"/>
      <c r="B292" s="35"/>
      <c r="C292" s="35"/>
      <c r="D292" s="35"/>
      <c r="E292" s="35"/>
      <c r="F292" s="36"/>
      <c r="G292" s="36"/>
      <c r="H292" s="36"/>
      <c r="I292" s="36"/>
    </row>
    <row r="293" spans="1:9">
      <c r="A293" s="35"/>
      <c r="B293" s="35"/>
      <c r="C293" s="35"/>
      <c r="D293" s="35"/>
      <c r="E293" s="35"/>
      <c r="F293" s="36"/>
      <c r="G293" s="36"/>
      <c r="H293" s="36"/>
      <c r="I293" s="36"/>
    </row>
    <row r="294" spans="1:9">
      <c r="A294" s="35"/>
      <c r="B294" s="35"/>
      <c r="C294" s="35"/>
      <c r="D294" s="35"/>
      <c r="E294" s="35"/>
      <c r="F294" s="36"/>
      <c r="G294" s="36"/>
      <c r="H294" s="36"/>
      <c r="I294" s="36"/>
    </row>
    <row r="295" spans="1:9">
      <c r="A295" s="35"/>
      <c r="B295" s="35"/>
      <c r="C295" s="35"/>
      <c r="D295" s="35"/>
      <c r="E295" s="35"/>
      <c r="F295" s="36"/>
      <c r="G295" s="36"/>
      <c r="H295" s="36"/>
      <c r="I295" s="36"/>
    </row>
    <row r="296" spans="1:9">
      <c r="A296" s="35"/>
      <c r="B296" s="35"/>
      <c r="C296" s="35"/>
      <c r="D296" s="35"/>
      <c r="E296" s="35"/>
      <c r="F296" s="36"/>
      <c r="G296" s="36"/>
      <c r="H296" s="36"/>
      <c r="I296" s="36"/>
    </row>
    <row r="297" spans="1:9">
      <c r="A297" s="35"/>
      <c r="B297" s="35"/>
      <c r="C297" s="35"/>
      <c r="D297" s="35"/>
      <c r="E297" s="35"/>
      <c r="F297" s="36"/>
      <c r="G297" s="36"/>
      <c r="H297" s="36"/>
      <c r="I297" s="36"/>
    </row>
    <row r="298" spans="1:9">
      <c r="A298" s="35"/>
      <c r="B298" s="35"/>
      <c r="C298" s="35"/>
      <c r="D298" s="35"/>
      <c r="E298" s="35"/>
      <c r="F298" s="36"/>
      <c r="G298" s="36"/>
      <c r="H298" s="36"/>
      <c r="I298" s="36"/>
    </row>
    <row r="299" spans="1:9">
      <c r="A299" s="35"/>
      <c r="B299" s="35"/>
      <c r="C299" s="35"/>
      <c r="D299" s="35"/>
      <c r="E299" s="35"/>
      <c r="F299" s="36"/>
      <c r="G299" s="36"/>
      <c r="H299" s="36"/>
      <c r="I299" s="36"/>
    </row>
    <row r="300" spans="1:9">
      <c r="A300" s="35"/>
      <c r="B300" s="35"/>
      <c r="C300" s="35"/>
      <c r="D300" s="35"/>
      <c r="E300" s="35"/>
      <c r="F300" s="36"/>
      <c r="G300" s="36"/>
      <c r="H300" s="36"/>
      <c r="I300" s="36"/>
    </row>
    <row r="301" spans="1:9">
      <c r="A301" s="35"/>
      <c r="B301" s="35"/>
      <c r="C301" s="35"/>
      <c r="D301" s="35"/>
      <c r="E301" s="35"/>
      <c r="F301" s="36"/>
      <c r="G301" s="36"/>
      <c r="H301" s="36"/>
      <c r="I301" s="36"/>
    </row>
    <row r="302" spans="1:9">
      <c r="A302" s="35"/>
      <c r="B302" s="35"/>
      <c r="C302" s="35"/>
      <c r="D302" s="35"/>
      <c r="E302" s="35"/>
      <c r="F302" s="36"/>
      <c r="G302" s="36"/>
      <c r="H302" s="36"/>
      <c r="I302" s="36"/>
    </row>
    <row r="303" spans="1:9">
      <c r="A303" s="35"/>
      <c r="B303" s="35"/>
      <c r="C303" s="35"/>
      <c r="D303" s="35"/>
      <c r="E303" s="35"/>
      <c r="F303" s="36"/>
      <c r="G303" s="36"/>
      <c r="H303" s="36"/>
      <c r="I303" s="36"/>
    </row>
    <row r="304" spans="1:9">
      <c r="A304" s="35"/>
      <c r="B304" s="35"/>
      <c r="C304" s="35"/>
      <c r="D304" s="35"/>
      <c r="E304" s="35"/>
      <c r="F304" s="36"/>
      <c r="G304" s="36"/>
      <c r="H304" s="36"/>
      <c r="I304" s="36"/>
    </row>
    <row r="305" spans="1:9">
      <c r="A305" s="35"/>
      <c r="B305" s="35"/>
      <c r="C305" s="35"/>
      <c r="D305" s="35"/>
      <c r="E305" s="35"/>
      <c r="F305" s="36"/>
      <c r="G305" s="36"/>
      <c r="H305" s="36"/>
      <c r="I305" s="36"/>
    </row>
    <row r="306" spans="1:9">
      <c r="A306" s="35"/>
      <c r="B306" s="35"/>
      <c r="C306" s="35"/>
      <c r="D306" s="35"/>
      <c r="E306" s="35"/>
      <c r="F306" s="36"/>
      <c r="G306" s="36"/>
      <c r="H306" s="36"/>
      <c r="I306" s="36"/>
    </row>
    <row r="307" spans="1:9">
      <c r="A307" s="35"/>
      <c r="B307" s="35"/>
      <c r="C307" s="35"/>
      <c r="D307" s="35"/>
      <c r="E307" s="35"/>
      <c r="F307" s="36"/>
      <c r="G307" s="36"/>
      <c r="H307" s="36"/>
      <c r="I307" s="36"/>
    </row>
    <row r="308" spans="1:9">
      <c r="A308" s="35"/>
      <c r="B308" s="35"/>
      <c r="C308" s="35"/>
      <c r="D308" s="35"/>
      <c r="E308" s="35"/>
      <c r="F308" s="36"/>
      <c r="G308" s="36"/>
      <c r="H308" s="36"/>
      <c r="I308" s="36"/>
    </row>
    <row r="309" spans="1:9">
      <c r="A309" s="35"/>
      <c r="B309" s="35"/>
      <c r="C309" s="35"/>
      <c r="D309" s="35"/>
      <c r="E309" s="35"/>
      <c r="F309" s="36"/>
      <c r="G309" s="36"/>
      <c r="H309" s="36"/>
      <c r="I309" s="36"/>
    </row>
    <row r="310" spans="1:9">
      <c r="A310" s="35"/>
      <c r="B310" s="35"/>
      <c r="C310" s="35"/>
      <c r="D310" s="35"/>
      <c r="E310" s="35"/>
      <c r="F310" s="36"/>
      <c r="G310" s="36"/>
      <c r="H310" s="36"/>
      <c r="I310" s="36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tabColor rgb="FF92D050"/>
  </sheetPr>
  <dimension ref="A1:AC140"/>
  <sheetViews>
    <sheetView topLeftCell="A2" workbookViewId="0">
      <selection activeCell="A8" sqref="A8:A27"/>
    </sheetView>
  </sheetViews>
  <sheetFormatPr defaultRowHeight="19.5"/>
  <cols>
    <col min="1" max="1" width="26.85546875" style="47" customWidth="1"/>
    <col min="2" max="2" width="11" style="47" customWidth="1"/>
    <col min="3" max="3" width="9.140625" style="47" customWidth="1"/>
    <col min="4" max="4" width="10.42578125" style="47" customWidth="1"/>
    <col min="5" max="5" width="9.140625" style="47" customWidth="1"/>
    <col min="6" max="8" width="9.42578125" style="47" customWidth="1"/>
    <col min="9" max="12" width="8.7109375" style="47" customWidth="1"/>
    <col min="13" max="13" width="9.7109375" style="47" bestFit="1" customWidth="1"/>
    <col min="14" max="17" width="9.7109375" style="47" customWidth="1"/>
    <col min="18" max="18" width="14" style="51" customWidth="1"/>
    <col min="19" max="19" width="15.5703125" style="63" customWidth="1"/>
    <col min="20" max="20" width="16.140625" style="47" customWidth="1"/>
    <col min="21" max="21" width="14.42578125" style="101" customWidth="1"/>
    <col min="22" max="16384" width="9.140625" style="101"/>
  </cols>
  <sheetData>
    <row r="1" spans="1:29">
      <c r="A1" s="163" t="s">
        <v>46</v>
      </c>
      <c r="B1" s="163"/>
      <c r="C1" s="163"/>
      <c r="D1" s="163"/>
      <c r="E1" s="163"/>
      <c r="F1" s="163"/>
    </row>
    <row r="2" spans="1:29" ht="14.25" customHeight="1"/>
    <row r="3" spans="1:29">
      <c r="A3" s="239" t="s">
        <v>125</v>
      </c>
      <c r="B3" s="239"/>
      <c r="C3" s="239"/>
      <c r="D3" s="239"/>
      <c r="E3" s="239"/>
    </row>
    <row r="4" spans="1:29" ht="15.75" customHeight="1">
      <c r="A4" s="188"/>
      <c r="B4" s="188"/>
      <c r="C4" s="188"/>
      <c r="D4" s="188"/>
      <c r="E4" s="188"/>
      <c r="F4" s="316"/>
      <c r="G4" s="316"/>
      <c r="H4" s="316"/>
      <c r="I4" s="215"/>
      <c r="J4" s="215"/>
      <c r="K4" s="215"/>
      <c r="L4" s="215"/>
      <c r="M4" s="215"/>
      <c r="N4" s="215"/>
      <c r="O4" s="215"/>
      <c r="P4" s="215"/>
      <c r="Q4" s="215"/>
      <c r="R4" s="189"/>
      <c r="S4" s="317"/>
      <c r="T4" s="237"/>
    </row>
    <row r="5" spans="1:29">
      <c r="A5" s="193" t="s">
        <v>47</v>
      </c>
      <c r="B5" s="167" t="s">
        <v>111</v>
      </c>
      <c r="C5" s="167" t="s">
        <v>112</v>
      </c>
      <c r="D5" s="167" t="s">
        <v>113</v>
      </c>
      <c r="E5" s="167" t="s">
        <v>114</v>
      </c>
      <c r="F5" s="241" t="s">
        <v>22</v>
      </c>
      <c r="G5" s="194" t="s">
        <v>23</v>
      </c>
      <c r="H5" s="194" t="s">
        <v>70</v>
      </c>
      <c r="I5" s="194" t="s">
        <v>72</v>
      </c>
      <c r="J5" s="195" t="s">
        <v>75</v>
      </c>
      <c r="K5" s="195" t="s">
        <v>80</v>
      </c>
      <c r="L5" s="195" t="s">
        <v>81</v>
      </c>
      <c r="M5" s="195" t="s">
        <v>82</v>
      </c>
      <c r="N5" s="195" t="s">
        <v>84</v>
      </c>
      <c r="O5" s="195" t="s">
        <v>106</v>
      </c>
      <c r="P5" s="195" t="s">
        <v>109</v>
      </c>
      <c r="Q5" s="195" t="s">
        <v>110</v>
      </c>
      <c r="R5" s="177" t="s">
        <v>118</v>
      </c>
      <c r="S5" s="178" t="s">
        <v>119</v>
      </c>
      <c r="T5" s="178" t="s">
        <v>120</v>
      </c>
      <c r="U5" s="222"/>
      <c r="V5" s="252"/>
      <c r="W5" s="252"/>
      <c r="X5" s="252"/>
      <c r="Y5" s="252"/>
      <c r="Z5" s="196"/>
      <c r="AA5" s="196"/>
      <c r="AB5" s="196"/>
      <c r="AC5" s="196"/>
    </row>
    <row r="6" spans="1:29">
      <c r="A6" s="193" t="s">
        <v>48</v>
      </c>
      <c r="B6" s="242">
        <v>640.510160768437</v>
      </c>
      <c r="C6" s="242">
        <v>586.07593154329754</v>
      </c>
      <c r="D6" s="242">
        <v>648.07861009481655</v>
      </c>
      <c r="E6" s="242">
        <v>604.99838767745723</v>
      </c>
      <c r="F6" s="242">
        <v>583.10464901659964</v>
      </c>
      <c r="G6" s="242">
        <v>611.18108112093125</v>
      </c>
      <c r="H6" s="242">
        <v>683.88281304559507</v>
      </c>
      <c r="I6" s="242">
        <v>695.98852868372592</v>
      </c>
      <c r="J6" s="243">
        <v>666.43067997493654</v>
      </c>
      <c r="K6" s="243">
        <v>660.60264566439173</v>
      </c>
      <c r="L6" s="243">
        <v>644.45928585644833</v>
      </c>
      <c r="M6" s="243">
        <v>633.54656258470777</v>
      </c>
      <c r="N6" s="243">
        <v>635.79190428001323</v>
      </c>
      <c r="O6" s="243">
        <v>660.30140920031897</v>
      </c>
      <c r="P6" s="243">
        <v>855.74820825090831</v>
      </c>
      <c r="Q6" s="243">
        <v>724.15435946040088</v>
      </c>
      <c r="R6" s="179">
        <f>Q6/Q$6*100</f>
        <v>100</v>
      </c>
      <c r="S6" s="180">
        <f>Q6/P6-1</f>
        <v>-0.15377636496543345</v>
      </c>
      <c r="T6" s="180">
        <f>Q6/M6-1</f>
        <v>0.14301679186141669</v>
      </c>
      <c r="U6" s="224"/>
      <c r="V6" s="109"/>
      <c r="W6" s="109"/>
      <c r="X6" s="109"/>
      <c r="Y6" s="109"/>
      <c r="Z6" s="109"/>
      <c r="AA6" s="109"/>
      <c r="AB6" s="109"/>
      <c r="AC6" s="109"/>
    </row>
    <row r="7" spans="1:29" ht="12" customHeight="1">
      <c r="A7" s="220"/>
      <c r="B7" s="220"/>
      <c r="C7" s="220"/>
      <c r="D7" s="220"/>
      <c r="E7" s="220"/>
      <c r="F7" s="318"/>
      <c r="G7" s="319"/>
      <c r="H7" s="318"/>
      <c r="I7" s="318"/>
      <c r="J7" s="244"/>
      <c r="K7" s="244"/>
      <c r="L7" s="244"/>
      <c r="M7" s="244"/>
      <c r="N7" s="244"/>
      <c r="O7" s="244"/>
      <c r="P7" s="244"/>
      <c r="Q7" s="244"/>
      <c r="R7" s="181"/>
      <c r="S7" s="245"/>
      <c r="T7" s="182"/>
      <c r="V7" s="109"/>
      <c r="W7" s="109"/>
      <c r="X7" s="109"/>
      <c r="Y7" s="109"/>
      <c r="Z7" s="109"/>
      <c r="AA7" s="109"/>
      <c r="AB7" s="109"/>
      <c r="AC7" s="109"/>
    </row>
    <row r="8" spans="1:29">
      <c r="A8" s="47" t="s">
        <v>31</v>
      </c>
      <c r="B8" s="149">
        <v>106.67417080309995</v>
      </c>
      <c r="C8" s="149">
        <v>97.542397515516981</v>
      </c>
      <c r="D8" s="149">
        <v>77.033626070942731</v>
      </c>
      <c r="E8" s="149">
        <v>105.76011709320861</v>
      </c>
      <c r="F8" s="110">
        <v>96.405889672341402</v>
      </c>
      <c r="G8" s="110">
        <v>89.90580577956807</v>
      </c>
      <c r="H8" s="110">
        <v>119.61595317715837</v>
      </c>
      <c r="I8" s="110">
        <v>108.11871836118178</v>
      </c>
      <c r="J8" s="110">
        <v>120.15471583909019</v>
      </c>
      <c r="K8" s="110">
        <v>107.99240659327559</v>
      </c>
      <c r="L8" s="110">
        <v>101.19212714095856</v>
      </c>
      <c r="M8" s="110">
        <v>101.52388168272459</v>
      </c>
      <c r="N8" s="110">
        <v>117.9879338716124</v>
      </c>
      <c r="O8" s="110">
        <v>112.18556829156866</v>
      </c>
      <c r="P8" s="110">
        <v>171.50501598322066</v>
      </c>
      <c r="Q8" s="110">
        <v>112.44130781155967</v>
      </c>
      <c r="R8" s="181">
        <f t="shared" ref="R8:R27" si="0">Q8/Q$6*100</f>
        <v>15.527256909057982</v>
      </c>
      <c r="S8" s="183">
        <f t="shared" ref="S8:S27" si="1">Q8/P8-1</f>
        <v>-0.34438472736820447</v>
      </c>
      <c r="T8" s="183">
        <f t="shared" ref="T8:T27" si="2">Q8/M8-1</f>
        <v>0.10753554678842425</v>
      </c>
      <c r="V8" s="109"/>
      <c r="W8" s="109"/>
      <c r="X8" s="109"/>
      <c r="Y8" s="109"/>
      <c r="Z8" s="109"/>
      <c r="AA8" s="109"/>
      <c r="AB8" s="109"/>
      <c r="AC8" s="109"/>
    </row>
    <row r="9" spans="1:29">
      <c r="A9" s="47" t="s">
        <v>26</v>
      </c>
      <c r="B9" s="149">
        <v>56.220005439045302</v>
      </c>
      <c r="C9" s="149">
        <v>58.291503995543749</v>
      </c>
      <c r="D9" s="149">
        <v>62.917932067473785</v>
      </c>
      <c r="E9" s="149">
        <v>63.703970992723328</v>
      </c>
      <c r="F9" s="110">
        <v>44.114281622043563</v>
      </c>
      <c r="G9" s="110">
        <v>76.307963572893797</v>
      </c>
      <c r="H9" s="110">
        <v>77.582158475226151</v>
      </c>
      <c r="I9" s="110">
        <v>73.765090439659176</v>
      </c>
      <c r="J9" s="110">
        <v>94.874972164801534</v>
      </c>
      <c r="K9" s="110">
        <v>85.575145440661558</v>
      </c>
      <c r="L9" s="110">
        <v>86.166754981240416</v>
      </c>
      <c r="M9" s="110">
        <v>62.879922060928486</v>
      </c>
      <c r="N9" s="110">
        <v>82.413958070128189</v>
      </c>
      <c r="O9" s="110">
        <v>72.643341013873453</v>
      </c>
      <c r="P9" s="110">
        <v>82.28321604192864</v>
      </c>
      <c r="Q9" s="110">
        <v>78.723187564627224</v>
      </c>
      <c r="R9" s="181">
        <f t="shared" si="0"/>
        <v>10.87105070019703</v>
      </c>
      <c r="S9" s="183">
        <f t="shared" si="1"/>
        <v>-4.3265548535285081E-2</v>
      </c>
      <c r="T9" s="183">
        <f t="shared" si="2"/>
        <v>0.25196064155975195</v>
      </c>
      <c r="V9" s="109"/>
      <c r="W9" s="109"/>
      <c r="X9" s="109"/>
      <c r="Y9" s="109"/>
      <c r="Z9" s="109"/>
      <c r="AA9" s="109"/>
      <c r="AB9" s="109"/>
      <c r="AC9" s="109"/>
    </row>
    <row r="10" spans="1:29">
      <c r="A10" s="47" t="s">
        <v>42</v>
      </c>
      <c r="B10" s="149">
        <v>71.88953731107452</v>
      </c>
      <c r="C10" s="149">
        <v>77.712062480232035</v>
      </c>
      <c r="D10" s="149">
        <v>70.92750518873234</v>
      </c>
      <c r="E10" s="149">
        <v>62.770780452496808</v>
      </c>
      <c r="F10" s="110">
        <v>64.621232247742768</v>
      </c>
      <c r="G10" s="110">
        <v>86.530338954674036</v>
      </c>
      <c r="H10" s="110">
        <v>79.304837320462951</v>
      </c>
      <c r="I10" s="110">
        <v>90.47459970190674</v>
      </c>
      <c r="J10" s="110">
        <v>63.959893590077989</v>
      </c>
      <c r="K10" s="110">
        <v>72.771051406595106</v>
      </c>
      <c r="L10" s="110">
        <v>84.460777347472089</v>
      </c>
      <c r="M10" s="110">
        <v>94.626514853392422</v>
      </c>
      <c r="N10" s="110">
        <v>64.439391722283588</v>
      </c>
      <c r="O10" s="110">
        <v>50.491784852580849</v>
      </c>
      <c r="P10" s="110">
        <v>81.297717772910715</v>
      </c>
      <c r="Q10" s="110">
        <v>73.177017752514388</v>
      </c>
      <c r="R10" s="181">
        <f t="shared" si="0"/>
        <v>10.105168434951048</v>
      </c>
      <c r="S10" s="183">
        <f t="shared" si="1"/>
        <v>-9.9888413141927535E-2</v>
      </c>
      <c r="T10" s="183">
        <f t="shared" si="2"/>
        <v>-0.22667533654927852</v>
      </c>
      <c r="V10" s="109"/>
      <c r="W10" s="109"/>
      <c r="X10" s="109"/>
      <c r="Y10" s="109"/>
      <c r="Z10" s="109"/>
      <c r="AA10" s="109"/>
      <c r="AB10" s="109"/>
      <c r="AC10" s="109"/>
    </row>
    <row r="11" spans="1:29">
      <c r="A11" s="47" t="s">
        <v>33</v>
      </c>
      <c r="B11" s="149">
        <v>57.905168686083982</v>
      </c>
      <c r="C11" s="149">
        <v>61.131690511530415</v>
      </c>
      <c r="D11" s="149">
        <v>84.468236571465056</v>
      </c>
      <c r="E11" s="149">
        <v>72.297203156262029</v>
      </c>
      <c r="F11" s="110">
        <v>57.835497335188421</v>
      </c>
      <c r="G11" s="110">
        <v>58.614320943010988</v>
      </c>
      <c r="H11" s="110">
        <v>65.434538344603297</v>
      </c>
      <c r="I11" s="110">
        <v>59.152839503251904</v>
      </c>
      <c r="J11" s="110">
        <v>48.663632866437709</v>
      </c>
      <c r="K11" s="111">
        <v>49.711717441953162</v>
      </c>
      <c r="L11" s="111">
        <v>53.679848737465946</v>
      </c>
      <c r="M11" s="110">
        <v>52.341491818608475</v>
      </c>
      <c r="N11" s="110">
        <v>48.028107501259697</v>
      </c>
      <c r="O11" s="110">
        <v>46.402421132827783</v>
      </c>
      <c r="P11" s="110">
        <v>57.264051756790408</v>
      </c>
      <c r="Q11" s="110">
        <v>58.013413732379846</v>
      </c>
      <c r="R11" s="181">
        <f t="shared" si="0"/>
        <v>8.0111944331327614</v>
      </c>
      <c r="S11" s="183">
        <f t="shared" si="1"/>
        <v>1.3086080230090946E-2</v>
      </c>
      <c r="T11" s="183">
        <f t="shared" si="2"/>
        <v>0.10836378018088677</v>
      </c>
      <c r="V11" s="109"/>
      <c r="W11" s="109"/>
      <c r="X11" s="109"/>
      <c r="Y11" s="109"/>
      <c r="Z11" s="109"/>
      <c r="AA11" s="109"/>
      <c r="AB11" s="109"/>
      <c r="AC11" s="109"/>
    </row>
    <row r="12" spans="1:29">
      <c r="A12" s="47" t="s">
        <v>27</v>
      </c>
      <c r="B12" s="149">
        <v>59.71652337585482</v>
      </c>
      <c r="C12" s="149">
        <v>45.152396080763985</v>
      </c>
      <c r="D12" s="149">
        <v>47.563659985033667</v>
      </c>
      <c r="E12" s="149">
        <v>38.707478957074869</v>
      </c>
      <c r="F12" s="110">
        <v>34.130988980945261</v>
      </c>
      <c r="G12" s="110">
        <v>40.713404456198901</v>
      </c>
      <c r="H12" s="110">
        <v>42.859293633639986</v>
      </c>
      <c r="I12" s="110">
        <v>41.674820694712579</v>
      </c>
      <c r="J12" s="110">
        <v>41.665336255747121</v>
      </c>
      <c r="K12" s="110">
        <v>41.433330973460166</v>
      </c>
      <c r="L12" s="110">
        <v>41.850154763447854</v>
      </c>
      <c r="M12" s="110">
        <v>35.251362935771461</v>
      </c>
      <c r="N12" s="110">
        <v>35.36956199234681</v>
      </c>
      <c r="O12" s="110">
        <v>40.516771556866097</v>
      </c>
      <c r="P12" s="110">
        <v>43.937912093564456</v>
      </c>
      <c r="Q12" s="110">
        <v>37.951828668735814</v>
      </c>
      <c r="R12" s="181">
        <f t="shared" si="0"/>
        <v>5.2408479177029861</v>
      </c>
      <c r="S12" s="183">
        <f t="shared" si="1"/>
        <v>-0.13623959673098396</v>
      </c>
      <c r="T12" s="183">
        <f t="shared" si="2"/>
        <v>7.660599500463694E-2</v>
      </c>
      <c r="V12" s="109"/>
      <c r="W12" s="109"/>
      <c r="X12" s="109"/>
      <c r="Y12" s="109"/>
      <c r="Z12" s="109"/>
      <c r="AA12" s="109"/>
      <c r="AB12" s="109"/>
      <c r="AC12" s="109"/>
    </row>
    <row r="13" spans="1:29">
      <c r="A13" s="47" t="s">
        <v>38</v>
      </c>
      <c r="B13" s="149">
        <v>17.49259224497019</v>
      </c>
      <c r="C13" s="149">
        <v>19.026129317958301</v>
      </c>
      <c r="D13" s="149">
        <v>20.978244502872737</v>
      </c>
      <c r="E13" s="149">
        <v>22.853737354554436</v>
      </c>
      <c r="F13" s="111">
        <v>18.808838552371483</v>
      </c>
      <c r="G13" s="111">
        <v>21.558290524438831</v>
      </c>
      <c r="H13" s="111">
        <v>20.501337732407869</v>
      </c>
      <c r="I13" s="111">
        <v>22.66453271257955</v>
      </c>
      <c r="J13" s="110">
        <v>19.654523858563248</v>
      </c>
      <c r="K13" s="110">
        <v>25.219969362344735</v>
      </c>
      <c r="L13" s="111">
        <v>24.009528468306144</v>
      </c>
      <c r="M13" s="110">
        <v>27.157672866475846</v>
      </c>
      <c r="N13" s="110">
        <v>23.449645984960636</v>
      </c>
      <c r="O13" s="110">
        <v>24.491435005858119</v>
      </c>
      <c r="P13" s="110">
        <v>29.137968685422209</v>
      </c>
      <c r="Q13" s="110">
        <v>29.096611232207128</v>
      </c>
      <c r="R13" s="181">
        <f t="shared" si="0"/>
        <v>4.0180122997379017</v>
      </c>
      <c r="S13" s="183">
        <f t="shared" si="1"/>
        <v>-1.4193663827970493E-3</v>
      </c>
      <c r="T13" s="183">
        <f t="shared" si="2"/>
        <v>7.1395600619549304E-2</v>
      </c>
      <c r="V13" s="109"/>
      <c r="W13" s="109"/>
      <c r="X13" s="109"/>
      <c r="Y13" s="109"/>
      <c r="Z13" s="109"/>
      <c r="AA13" s="109"/>
      <c r="AB13" s="109"/>
      <c r="AC13" s="109"/>
    </row>
    <row r="14" spans="1:29">
      <c r="A14" s="47" t="s">
        <v>34</v>
      </c>
      <c r="B14" s="149">
        <v>14.316955342752763</v>
      </c>
      <c r="C14" s="149">
        <v>13.205806367817203</v>
      </c>
      <c r="D14" s="149">
        <v>13.37170288133817</v>
      </c>
      <c r="E14" s="149">
        <v>13.518864491350874</v>
      </c>
      <c r="F14" s="111">
        <v>12.044423226888371</v>
      </c>
      <c r="G14" s="111">
        <v>14.915248526655724</v>
      </c>
      <c r="H14" s="111">
        <v>16.306308518334539</v>
      </c>
      <c r="I14" s="111">
        <v>14.896581663977697</v>
      </c>
      <c r="J14" s="110">
        <v>16.660653495209935</v>
      </c>
      <c r="K14" s="110">
        <v>25.596697086252107</v>
      </c>
      <c r="L14" s="111">
        <v>20.610516795067863</v>
      </c>
      <c r="M14" s="110">
        <v>20.497490005919722</v>
      </c>
      <c r="N14" s="110">
        <v>17.500198166595595</v>
      </c>
      <c r="O14" s="110">
        <v>20.915593792943447</v>
      </c>
      <c r="P14" s="110">
        <v>26.422698355573306</v>
      </c>
      <c r="Q14" s="110">
        <v>27.625932313812761</v>
      </c>
      <c r="R14" s="181">
        <f t="shared" si="0"/>
        <v>3.8149231517984719</v>
      </c>
      <c r="S14" s="183">
        <f t="shared" si="1"/>
        <v>4.5537891022612298E-2</v>
      </c>
      <c r="T14" s="183">
        <f t="shared" si="2"/>
        <v>0.34777147376748707</v>
      </c>
      <c r="V14" s="109"/>
      <c r="W14" s="109"/>
      <c r="X14" s="109"/>
      <c r="Y14" s="109"/>
      <c r="Z14" s="109"/>
      <c r="AA14" s="109"/>
      <c r="AB14" s="109"/>
      <c r="AC14" s="109"/>
    </row>
    <row r="15" spans="1:29">
      <c r="A15" s="47" t="s">
        <v>37</v>
      </c>
      <c r="B15" s="149">
        <v>23.833596112377016</v>
      </c>
      <c r="C15" s="149">
        <v>19.412662294886516</v>
      </c>
      <c r="D15" s="149">
        <v>24.104291884316673</v>
      </c>
      <c r="E15" s="149">
        <v>22.211011486927848</v>
      </c>
      <c r="F15" s="110">
        <v>19.618809107138947</v>
      </c>
      <c r="G15" s="110">
        <v>24.778093522177883</v>
      </c>
      <c r="H15" s="110">
        <v>22.095114198088858</v>
      </c>
      <c r="I15" s="110">
        <v>14.523720809407179</v>
      </c>
      <c r="J15" s="110">
        <v>17.589868379288056</v>
      </c>
      <c r="K15" s="110">
        <v>11.351514582413994</v>
      </c>
      <c r="L15" s="111">
        <v>15.686839776588377</v>
      </c>
      <c r="M15" s="110">
        <v>12.010830177048557</v>
      </c>
      <c r="N15" s="110">
        <v>17.192544349782985</v>
      </c>
      <c r="O15" s="110">
        <v>15.381951938640146</v>
      </c>
      <c r="P15" s="110">
        <v>27.139418834246346</v>
      </c>
      <c r="Q15" s="110">
        <v>18.828146460725662</v>
      </c>
      <c r="R15" s="181">
        <f t="shared" si="0"/>
        <v>2.6000183820967866</v>
      </c>
      <c r="S15" s="183">
        <f t="shared" si="1"/>
        <v>-0.30624356491499227</v>
      </c>
      <c r="T15" s="183">
        <f t="shared" si="2"/>
        <v>0.56759742525577339</v>
      </c>
      <c r="V15" s="109"/>
      <c r="W15" s="109"/>
      <c r="X15" s="109"/>
      <c r="Y15" s="109"/>
      <c r="Z15" s="109"/>
      <c r="AA15" s="109"/>
      <c r="AB15" s="109"/>
      <c r="AC15" s="109"/>
    </row>
    <row r="16" spans="1:29">
      <c r="A16" s="47" t="s">
        <v>71</v>
      </c>
      <c r="B16" s="149">
        <v>6.9917334900138535</v>
      </c>
      <c r="C16" s="149">
        <v>9.0349504095544919</v>
      </c>
      <c r="D16" s="149">
        <v>12.58948667058241</v>
      </c>
      <c r="E16" s="149">
        <v>15.33489034009181</v>
      </c>
      <c r="F16" s="110">
        <v>12.609198482362597</v>
      </c>
      <c r="G16" s="110">
        <v>1.8016576762357603</v>
      </c>
      <c r="H16" s="110">
        <v>15.432808751393393</v>
      </c>
      <c r="I16" s="110">
        <v>12.508186209976694</v>
      </c>
      <c r="J16" s="110">
        <v>7.3375514313332015</v>
      </c>
      <c r="K16" s="110">
        <v>8.9240589477572172</v>
      </c>
      <c r="L16" s="111">
        <v>5.373208035316976</v>
      </c>
      <c r="M16" s="110">
        <v>11.483101728585231</v>
      </c>
      <c r="N16" s="110">
        <v>6.1245838071099552</v>
      </c>
      <c r="O16" s="110">
        <v>10.847345334884963</v>
      </c>
      <c r="P16" s="110">
        <v>19.710123082534746</v>
      </c>
      <c r="Q16" s="110">
        <v>18.112245805696649</v>
      </c>
      <c r="R16" s="181">
        <f t="shared" si="0"/>
        <v>2.5011581535175562</v>
      </c>
      <c r="S16" s="183">
        <f t="shared" si="1"/>
        <v>-8.1068863453926721E-2</v>
      </c>
      <c r="T16" s="183">
        <f t="shared" si="2"/>
        <v>0.57729559780954398</v>
      </c>
      <c r="V16" s="109"/>
      <c r="W16" s="109"/>
      <c r="X16" s="109"/>
      <c r="Y16" s="109"/>
      <c r="Z16" s="109"/>
      <c r="AA16" s="109"/>
      <c r="AB16" s="109"/>
      <c r="AC16" s="109"/>
    </row>
    <row r="17" spans="1:29">
      <c r="A17" s="47" t="s">
        <v>107</v>
      </c>
      <c r="B17" s="149">
        <v>9.1108886203096695</v>
      </c>
      <c r="C17" s="149">
        <v>6.5132486012447979</v>
      </c>
      <c r="D17" s="149">
        <v>5.3827657160707183</v>
      </c>
      <c r="E17" s="149">
        <v>6.7064085249769745</v>
      </c>
      <c r="F17" s="110">
        <v>5.6878742794803534</v>
      </c>
      <c r="G17" s="110">
        <v>8.0920226314703232</v>
      </c>
      <c r="H17" s="110">
        <v>21.88310747825842</v>
      </c>
      <c r="I17" s="110">
        <v>1.6892146761101419</v>
      </c>
      <c r="J17" s="110">
        <v>4.6862642892862949</v>
      </c>
      <c r="K17" s="110">
        <v>3.6740467978666622</v>
      </c>
      <c r="L17" s="110">
        <v>9.3048280727289114</v>
      </c>
      <c r="M17" s="110">
        <v>13.192315794207804</v>
      </c>
      <c r="N17" s="110">
        <v>23.413452642249808</v>
      </c>
      <c r="O17" s="110">
        <v>39.032039666077985</v>
      </c>
      <c r="P17" s="110">
        <v>28.835396231768762</v>
      </c>
      <c r="Q17" s="110">
        <v>18.010003357428083</v>
      </c>
      <c r="R17" s="181">
        <f t="shared" si="0"/>
        <v>2.4870392785936035</v>
      </c>
      <c r="S17" s="183">
        <f t="shared" si="1"/>
        <v>-0.37542029203725802</v>
      </c>
      <c r="T17" s="183">
        <f t="shared" si="2"/>
        <v>0.36518892045743212</v>
      </c>
      <c r="V17" s="109"/>
      <c r="W17" s="109"/>
      <c r="X17" s="109"/>
      <c r="Y17" s="109"/>
      <c r="Z17" s="109"/>
      <c r="AA17" s="109"/>
      <c r="AB17" s="109"/>
      <c r="AC17" s="109"/>
    </row>
    <row r="18" spans="1:29">
      <c r="A18" s="47" t="s">
        <v>126</v>
      </c>
      <c r="B18" s="149">
        <v>2.0892861548341295</v>
      </c>
      <c r="C18" s="149">
        <v>1.9944907999455086</v>
      </c>
      <c r="D18" s="149">
        <v>8.3904755560289423</v>
      </c>
      <c r="E18" s="149">
        <v>8.5493652762814403</v>
      </c>
      <c r="F18" s="110">
        <v>2.0025977029887008</v>
      </c>
      <c r="G18" s="110">
        <v>3.34256602543141</v>
      </c>
      <c r="H18" s="110">
        <v>3.4246694173769661</v>
      </c>
      <c r="I18" s="110">
        <v>2.0303741495487069</v>
      </c>
      <c r="J18" s="110">
        <v>1.6787620927034066</v>
      </c>
      <c r="K18" s="110">
        <v>8.7249877839849592</v>
      </c>
      <c r="L18" s="85">
        <v>2.3060798674891148</v>
      </c>
      <c r="M18" s="110">
        <v>3.858234765215149</v>
      </c>
      <c r="N18" s="110">
        <v>8.020587651870029</v>
      </c>
      <c r="O18" s="110">
        <v>4.0288789507998617</v>
      </c>
      <c r="P18" s="110">
        <v>3.1412689567060554</v>
      </c>
      <c r="Q18" s="110">
        <v>16.64532771800836</v>
      </c>
      <c r="R18" s="181">
        <f t="shared" si="0"/>
        <v>2.2985883466076933</v>
      </c>
      <c r="S18" s="183">
        <f t="shared" si="1"/>
        <v>4.2989183503289397</v>
      </c>
      <c r="T18" s="183">
        <f t="shared" si="2"/>
        <v>3.3142340295303825</v>
      </c>
      <c r="V18" s="109"/>
      <c r="W18" s="109"/>
      <c r="X18" s="109"/>
      <c r="Y18" s="109"/>
      <c r="Z18" s="109"/>
      <c r="AA18" s="109"/>
      <c r="AB18" s="109"/>
      <c r="AC18" s="109"/>
    </row>
    <row r="19" spans="1:29">
      <c r="A19" s="47" t="s">
        <v>39</v>
      </c>
      <c r="B19" s="149">
        <v>10.268749427528368</v>
      </c>
      <c r="C19" s="149">
        <v>15.007290666350906</v>
      </c>
      <c r="D19" s="149">
        <v>22.299757248533496</v>
      </c>
      <c r="E19" s="149">
        <v>10.332809524920226</v>
      </c>
      <c r="F19" s="110">
        <v>10.569745464858983</v>
      </c>
      <c r="G19" s="110">
        <v>10.078979453461416</v>
      </c>
      <c r="H19" s="110">
        <v>20.25677028591781</v>
      </c>
      <c r="I19" s="110">
        <v>21.965571767180819</v>
      </c>
      <c r="J19" s="110">
        <v>31.808011226541215</v>
      </c>
      <c r="K19" s="110">
        <v>22.914910694052296</v>
      </c>
      <c r="L19" s="110">
        <v>21.524980137514994</v>
      </c>
      <c r="M19" s="110">
        <v>10.765381781707458</v>
      </c>
      <c r="N19" s="110">
        <v>21.0305393651117</v>
      </c>
      <c r="O19" s="110">
        <v>17.568491140472911</v>
      </c>
      <c r="P19" s="110">
        <v>25.866183404812748</v>
      </c>
      <c r="Q19" s="110">
        <v>14.793821828101903</v>
      </c>
      <c r="R19" s="181">
        <f t="shared" si="0"/>
        <v>2.0429100004487202</v>
      </c>
      <c r="S19" s="183">
        <f t="shared" si="1"/>
        <v>-0.42806321301544181</v>
      </c>
      <c r="T19" s="183">
        <f t="shared" si="2"/>
        <v>0.3742031753336954</v>
      </c>
      <c r="V19" s="109"/>
      <c r="W19" s="109"/>
      <c r="X19" s="109"/>
      <c r="Y19" s="109"/>
      <c r="Z19" s="109"/>
      <c r="AA19" s="109"/>
      <c r="AB19" s="109"/>
      <c r="AC19" s="109"/>
    </row>
    <row r="20" spans="1:29">
      <c r="A20" s="47" t="s">
        <v>45</v>
      </c>
      <c r="B20" s="149">
        <v>8.5555746022322836</v>
      </c>
      <c r="C20" s="149">
        <v>8.5469109979754236</v>
      </c>
      <c r="D20" s="149">
        <v>7.9700998090167481</v>
      </c>
      <c r="E20" s="149">
        <v>9.2045123171761176</v>
      </c>
      <c r="F20" s="110">
        <v>11.709016610440155</v>
      </c>
      <c r="G20" s="110">
        <v>8.0912208929620633</v>
      </c>
      <c r="H20" s="110">
        <v>9.1099227981495137</v>
      </c>
      <c r="I20" s="110">
        <v>17.971532092438256</v>
      </c>
      <c r="J20" s="110">
        <v>12.03254849743273</v>
      </c>
      <c r="K20" s="110">
        <v>16.457802523388189</v>
      </c>
      <c r="L20" s="111">
        <v>8.9708417344675393</v>
      </c>
      <c r="M20" s="110">
        <v>10.252467932196133</v>
      </c>
      <c r="N20" s="110">
        <v>11.009866679304835</v>
      </c>
      <c r="O20" s="110">
        <v>23.451158346635378</v>
      </c>
      <c r="P20" s="110">
        <v>13.165058879982185</v>
      </c>
      <c r="Q20" s="110">
        <v>14.591414096720687</v>
      </c>
      <c r="R20" s="181">
        <f t="shared" si="0"/>
        <v>2.0149590907100787</v>
      </c>
      <c r="S20" s="183">
        <f t="shared" si="1"/>
        <v>0.10834400588267123</v>
      </c>
      <c r="T20" s="183">
        <f t="shared" si="2"/>
        <v>0.42320992303705052</v>
      </c>
      <c r="V20" s="109"/>
      <c r="W20" s="109"/>
      <c r="X20" s="109"/>
      <c r="Y20" s="109"/>
      <c r="Z20" s="109"/>
      <c r="AA20" s="109"/>
      <c r="AB20" s="109"/>
      <c r="AC20" s="109"/>
    </row>
    <row r="21" spans="1:29">
      <c r="A21" s="47" t="s">
        <v>127</v>
      </c>
      <c r="B21" s="149">
        <v>10.438720428888921</v>
      </c>
      <c r="C21" s="149">
        <v>10.187138416791676</v>
      </c>
      <c r="D21" s="149">
        <v>6.6858159412747611</v>
      </c>
      <c r="E21" s="149">
        <v>12.929934455185615</v>
      </c>
      <c r="F21" s="110">
        <v>17.162541021646209</v>
      </c>
      <c r="G21" s="110">
        <v>9.8381151419883626</v>
      </c>
      <c r="H21" s="110">
        <v>10.825295174725911</v>
      </c>
      <c r="I21" s="110">
        <v>14.085518041506404</v>
      </c>
      <c r="J21" s="110">
        <v>18.705830519089666</v>
      </c>
      <c r="K21" s="110">
        <v>12.401459617464159</v>
      </c>
      <c r="L21" s="111">
        <v>15.528073391640543</v>
      </c>
      <c r="M21" s="110">
        <v>16.632310611996306</v>
      </c>
      <c r="N21" s="110">
        <v>20.140834987798407</v>
      </c>
      <c r="O21" s="110">
        <v>11.540146302123755</v>
      </c>
      <c r="P21" s="110">
        <v>10.981395050960304</v>
      </c>
      <c r="Q21" s="110">
        <v>13.177012636156707</v>
      </c>
      <c r="R21" s="181">
        <f t="shared" si="0"/>
        <v>1.8196414153987108</v>
      </c>
      <c r="S21" s="183">
        <f t="shared" si="1"/>
        <v>0.19993976858198903</v>
      </c>
      <c r="T21" s="183">
        <f t="shared" si="2"/>
        <v>-0.20774611877121951</v>
      </c>
      <c r="V21" s="109"/>
      <c r="W21" s="109"/>
      <c r="X21" s="109"/>
      <c r="Y21" s="109"/>
      <c r="Z21" s="109"/>
      <c r="AA21" s="109"/>
      <c r="AB21" s="109"/>
      <c r="AC21" s="109"/>
    </row>
    <row r="22" spans="1:29">
      <c r="A22" s="47" t="s">
        <v>35</v>
      </c>
      <c r="B22" s="149">
        <v>15.610868101092747</v>
      </c>
      <c r="C22" s="149">
        <v>13.395725502973765</v>
      </c>
      <c r="D22" s="149">
        <v>11.695946676526161</v>
      </c>
      <c r="E22" s="149">
        <v>14.962205414209421</v>
      </c>
      <c r="F22" s="110">
        <v>11.300398533654665</v>
      </c>
      <c r="G22" s="110">
        <v>14.209078401215002</v>
      </c>
      <c r="H22" s="110">
        <v>11.660922075804935</v>
      </c>
      <c r="I22" s="110">
        <v>11.471538279967069</v>
      </c>
      <c r="J22" s="110">
        <v>15.868288480029236</v>
      </c>
      <c r="K22" s="110">
        <v>16.550813465478868</v>
      </c>
      <c r="L22" s="110">
        <v>15.492695905376964</v>
      </c>
      <c r="M22" s="110">
        <v>11.552710953440997</v>
      </c>
      <c r="N22" s="110">
        <v>11.402639191407166</v>
      </c>
      <c r="O22" s="110">
        <v>13.886000435785585</v>
      </c>
      <c r="P22" s="110">
        <v>18.804241410934956</v>
      </c>
      <c r="Q22" s="110">
        <v>12.396427996398517</v>
      </c>
      <c r="R22" s="181">
        <f t="shared" si="0"/>
        <v>1.7118488391944002</v>
      </c>
      <c r="S22" s="183">
        <f t="shared" si="1"/>
        <v>-0.34076426028067253</v>
      </c>
      <c r="T22" s="183">
        <f t="shared" si="2"/>
        <v>7.3031952963924729E-2</v>
      </c>
      <c r="V22" s="109"/>
      <c r="W22" s="109"/>
      <c r="X22" s="109"/>
      <c r="Y22" s="109"/>
      <c r="Z22" s="109"/>
      <c r="AA22" s="109"/>
      <c r="AB22" s="109"/>
      <c r="AC22" s="109"/>
    </row>
    <row r="23" spans="1:29">
      <c r="A23" s="47" t="s">
        <v>43</v>
      </c>
      <c r="B23" s="149">
        <v>3.6388630333825547</v>
      </c>
      <c r="C23" s="149">
        <v>7.9212476484026348</v>
      </c>
      <c r="D23" s="149">
        <v>14.5884143742771</v>
      </c>
      <c r="E23" s="149">
        <v>8.9089212100211448</v>
      </c>
      <c r="F23" s="149">
        <v>7.4172393503655867</v>
      </c>
      <c r="G23" s="110">
        <v>7.7498770062547129</v>
      </c>
      <c r="H23" s="110">
        <v>9.66851107417531</v>
      </c>
      <c r="I23" s="110">
        <v>7.4502725429667063</v>
      </c>
      <c r="J23" s="110">
        <v>7.8574151182304286</v>
      </c>
      <c r="K23" s="110">
        <v>6.5986027204456663</v>
      </c>
      <c r="L23" s="110">
        <v>8.9756455178146393</v>
      </c>
      <c r="M23" s="110">
        <v>6.5500572282922072</v>
      </c>
      <c r="N23" s="110">
        <v>6.3464057675726826</v>
      </c>
      <c r="O23" s="110">
        <v>5.6718071330872277</v>
      </c>
      <c r="P23" s="110">
        <v>9.4044933057969384</v>
      </c>
      <c r="Q23" s="110">
        <v>12.344121987081662</v>
      </c>
      <c r="R23" s="181">
        <f t="shared" si="0"/>
        <v>1.7046257922523325</v>
      </c>
      <c r="S23" s="183">
        <f t="shared" si="1"/>
        <v>0.31257704011259535</v>
      </c>
      <c r="T23" s="183">
        <f t="shared" si="2"/>
        <v>0.88458231078694527</v>
      </c>
      <c r="V23" s="109"/>
      <c r="W23" s="109"/>
      <c r="X23" s="109"/>
      <c r="Y23" s="109"/>
      <c r="Z23" s="109"/>
      <c r="AA23" s="109"/>
      <c r="AB23" s="109"/>
      <c r="AC23" s="109"/>
    </row>
    <row r="24" spans="1:29">
      <c r="A24" s="47" t="s">
        <v>40</v>
      </c>
      <c r="B24" s="149">
        <v>7.9377057988169124</v>
      </c>
      <c r="C24" s="149">
        <v>5.6350150490517334</v>
      </c>
      <c r="D24" s="149">
        <v>6.3912778139145319</v>
      </c>
      <c r="E24" s="149">
        <v>8.416397049235826</v>
      </c>
      <c r="F24" s="110">
        <v>31.733358380356435</v>
      </c>
      <c r="G24" s="110">
        <v>15.589027723067776</v>
      </c>
      <c r="H24" s="110">
        <v>6.2428158539309697</v>
      </c>
      <c r="I24" s="110">
        <v>7.8392195848825024</v>
      </c>
      <c r="J24" s="110">
        <v>5.2490938669834231</v>
      </c>
      <c r="K24" s="110">
        <v>8.572893136338628</v>
      </c>
      <c r="L24" s="110">
        <v>6.5410112938825691</v>
      </c>
      <c r="M24" s="110">
        <v>8.454146166284481</v>
      </c>
      <c r="N24" s="110">
        <v>5.292335229982827</v>
      </c>
      <c r="O24" s="110">
        <v>7.7638734257259685</v>
      </c>
      <c r="P24" s="110">
        <v>8.6434654594304927</v>
      </c>
      <c r="Q24" s="110">
        <v>12.141049071476235</v>
      </c>
      <c r="R24" s="181">
        <f t="shared" si="0"/>
        <v>1.6765830258238124</v>
      </c>
      <c r="S24" s="183">
        <f t="shared" si="1"/>
        <v>0.40465061478665221</v>
      </c>
      <c r="T24" s="183">
        <f t="shared" si="2"/>
        <v>0.43610588611482615</v>
      </c>
      <c r="V24" s="109"/>
      <c r="W24" s="109"/>
      <c r="X24" s="109"/>
      <c r="Y24" s="109"/>
      <c r="Z24" s="109"/>
      <c r="AA24" s="109"/>
      <c r="AB24" s="109"/>
      <c r="AC24" s="109"/>
    </row>
    <row r="25" spans="1:29">
      <c r="A25" s="47" t="s">
        <v>128</v>
      </c>
      <c r="B25" s="149">
        <v>5.1714698652319555</v>
      </c>
      <c r="C25" s="149">
        <v>6.9571231482172298</v>
      </c>
      <c r="D25" s="149">
        <v>6.8473092972375733</v>
      </c>
      <c r="E25" s="149">
        <v>4.687608363587743</v>
      </c>
      <c r="F25" s="110">
        <v>6.6055615281381392</v>
      </c>
      <c r="G25" s="110">
        <v>9.0024639374851603</v>
      </c>
      <c r="H25" s="110">
        <v>6.4775323672646969</v>
      </c>
      <c r="I25" s="110">
        <v>8.3321272823634036</v>
      </c>
      <c r="J25" s="110">
        <v>5.9499077904791076</v>
      </c>
      <c r="K25" s="110">
        <v>5.7540359320571364</v>
      </c>
      <c r="L25" s="110">
        <v>6.3724904097179227</v>
      </c>
      <c r="M25" s="110">
        <v>10.036099827863996</v>
      </c>
      <c r="N25" s="110">
        <v>8.4633396552181246</v>
      </c>
      <c r="O25" s="110">
        <v>7.1039490099012097</v>
      </c>
      <c r="P25" s="110">
        <v>7.9165451700285665</v>
      </c>
      <c r="Q25" s="110">
        <v>11.863073583653811</v>
      </c>
      <c r="R25" s="181">
        <f t="shared" si="0"/>
        <v>1.6381968055116738</v>
      </c>
      <c r="S25" s="183">
        <f t="shared" si="1"/>
        <v>0.49851650295213368</v>
      </c>
      <c r="T25" s="183">
        <f t="shared" si="2"/>
        <v>0.18204021354166366</v>
      </c>
      <c r="V25" s="109"/>
      <c r="W25" s="109"/>
      <c r="X25" s="109"/>
      <c r="Y25" s="109"/>
      <c r="Z25" s="109"/>
      <c r="AA25" s="109"/>
      <c r="AB25" s="109"/>
      <c r="AC25" s="109"/>
    </row>
    <row r="26" spans="1:29">
      <c r="A26" s="47" t="s">
        <v>73</v>
      </c>
      <c r="B26" s="149">
        <v>0</v>
      </c>
      <c r="C26" s="149">
        <v>0.57484157640100408</v>
      </c>
      <c r="D26" s="149">
        <v>3.0828881757404454</v>
      </c>
      <c r="E26" s="149">
        <v>2.4152886249882664</v>
      </c>
      <c r="F26" s="110">
        <v>1.885367763031695</v>
      </c>
      <c r="G26" s="110">
        <v>1.338387593146094</v>
      </c>
      <c r="H26" s="110">
        <v>1.3965097341714114</v>
      </c>
      <c r="I26" s="110">
        <v>3.0610238789893325</v>
      </c>
      <c r="J26" s="110">
        <v>8.0106545353927974</v>
      </c>
      <c r="K26" s="110">
        <v>8.8388727400904408</v>
      </c>
      <c r="L26" s="110">
        <v>11.677334720246925</v>
      </c>
      <c r="M26" s="110">
        <v>11.92504423096317</v>
      </c>
      <c r="N26" s="110">
        <v>8.7018710706478171</v>
      </c>
      <c r="O26" s="110">
        <v>8.854789176578242</v>
      </c>
      <c r="P26" s="110">
        <v>15.817043619307398</v>
      </c>
      <c r="Q26" s="110">
        <v>11.857044348022665</v>
      </c>
      <c r="R26" s="181">
        <f t="shared" si="0"/>
        <v>1.637364215670519</v>
      </c>
      <c r="S26" s="183">
        <f t="shared" si="1"/>
        <v>-0.25036279639836612</v>
      </c>
      <c r="T26" s="183">
        <f t="shared" si="2"/>
        <v>-5.7022751130720861E-3</v>
      </c>
      <c r="V26" s="109"/>
      <c r="W26" s="109"/>
      <c r="X26" s="109"/>
      <c r="Y26" s="109"/>
      <c r="Z26" s="109"/>
      <c r="AA26" s="109"/>
      <c r="AB26" s="109"/>
      <c r="AC26" s="109"/>
    </row>
    <row r="27" spans="1:29">
      <c r="A27" s="47" t="s">
        <v>36</v>
      </c>
      <c r="B27" s="149">
        <v>17.958168725176826</v>
      </c>
      <c r="C27" s="149">
        <v>14.821712235868855</v>
      </c>
      <c r="D27" s="149">
        <v>20.999547821638441</v>
      </c>
      <c r="E27" s="149">
        <v>22.688647012910309</v>
      </c>
      <c r="F27" s="110">
        <v>29.977676154515802</v>
      </c>
      <c r="G27" s="110">
        <v>4.3871251867828844</v>
      </c>
      <c r="H27" s="110">
        <v>9.2464840697074795</v>
      </c>
      <c r="I27" s="110">
        <v>11.046037047034174</v>
      </c>
      <c r="J27" s="110">
        <v>9.8857846458351482</v>
      </c>
      <c r="K27" s="110">
        <v>10.62602487269179</v>
      </c>
      <c r="L27" s="110">
        <v>12.124213656803459</v>
      </c>
      <c r="M27" s="110">
        <v>10.566202503821971</v>
      </c>
      <c r="N27" s="110">
        <v>4.5713295164774905</v>
      </c>
      <c r="O27" s="110">
        <v>1.9906172818135395</v>
      </c>
      <c r="P27" s="110">
        <v>10.542875422465753</v>
      </c>
      <c r="Q27" s="110">
        <v>9.5214470785003051</v>
      </c>
      <c r="R27" s="181">
        <f t="shared" si="0"/>
        <v>1.3148366717829543</v>
      </c>
      <c r="S27" s="183">
        <f t="shared" si="1"/>
        <v>-9.6883279279663337E-2</v>
      </c>
      <c r="T27" s="183">
        <f t="shared" si="2"/>
        <v>-9.8877096567452805E-2</v>
      </c>
      <c r="V27" s="109"/>
      <c r="W27" s="109"/>
      <c r="X27" s="109"/>
      <c r="Y27" s="109"/>
      <c r="Z27" s="109"/>
      <c r="AA27" s="109"/>
      <c r="AB27" s="109"/>
      <c r="AC27" s="109"/>
    </row>
    <row r="28" spans="1:29">
      <c r="A28" s="230" t="s">
        <v>132</v>
      </c>
      <c r="B28" s="230"/>
      <c r="C28" s="230"/>
      <c r="D28" s="230"/>
      <c r="E28" s="230"/>
      <c r="F28" s="231"/>
      <c r="G28" s="231"/>
      <c r="H28" s="231"/>
      <c r="I28" s="231"/>
      <c r="J28" s="320"/>
      <c r="K28" s="320"/>
      <c r="L28" s="320"/>
      <c r="M28" s="320"/>
      <c r="N28" s="320"/>
      <c r="O28" s="320"/>
      <c r="P28" s="320"/>
      <c r="Q28" s="320"/>
      <c r="R28" s="232"/>
      <c r="S28" s="321"/>
      <c r="T28" s="231"/>
      <c r="V28" s="56"/>
    </row>
    <row r="29" spans="1:29">
      <c r="J29" s="322"/>
      <c r="K29" s="322"/>
      <c r="L29" s="322"/>
      <c r="M29" s="322"/>
      <c r="N29" s="322"/>
      <c r="O29" s="322"/>
      <c r="P29" s="322"/>
      <c r="Q29" s="322"/>
      <c r="S29" s="146"/>
      <c r="V29" s="56"/>
    </row>
    <row r="30" spans="1:29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S30" s="51"/>
      <c r="T30" s="51"/>
    </row>
    <row r="31" spans="1:29">
      <c r="A31" s="127"/>
      <c r="B31" s="127"/>
      <c r="C31" s="127"/>
      <c r="D31" s="127"/>
      <c r="E31" s="127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S31" s="51"/>
      <c r="T31" s="51"/>
    </row>
    <row r="32" spans="1:29">
      <c r="A32" s="127"/>
      <c r="B32" s="127"/>
      <c r="C32" s="127"/>
      <c r="D32" s="127"/>
      <c r="E32" s="127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S32" s="51"/>
      <c r="T32" s="51"/>
    </row>
    <row r="33" spans="1:20">
      <c r="A33" s="127"/>
      <c r="B33" s="127"/>
      <c r="C33" s="127"/>
      <c r="D33" s="127"/>
      <c r="E33" s="127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S33" s="51"/>
      <c r="T33" s="51"/>
    </row>
    <row r="34" spans="1:20">
      <c r="A34" s="127"/>
      <c r="B34" s="127"/>
      <c r="C34" s="127"/>
      <c r="D34" s="127"/>
      <c r="E34" s="127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S34" s="51"/>
      <c r="T34" s="51"/>
    </row>
    <row r="35" spans="1:20">
      <c r="A35" s="127"/>
      <c r="B35" s="127"/>
      <c r="C35" s="127"/>
      <c r="D35" s="127"/>
      <c r="E35" s="127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S35" s="51"/>
      <c r="T35" s="51"/>
    </row>
    <row r="36" spans="1:20">
      <c r="A36" s="127"/>
      <c r="B36" s="127"/>
      <c r="C36" s="127"/>
      <c r="D36" s="127"/>
      <c r="E36" s="127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S36" s="51"/>
      <c r="T36" s="51"/>
    </row>
    <row r="37" spans="1:20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S37" s="51"/>
      <c r="T37" s="51"/>
    </row>
    <row r="38" spans="1:20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S38" s="51"/>
      <c r="T38" s="51"/>
    </row>
    <row r="39" spans="1:20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S39" s="51"/>
      <c r="T39" s="51"/>
    </row>
    <row r="40" spans="1:20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S40" s="51"/>
      <c r="T40" s="51"/>
    </row>
    <row r="41" spans="1:20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S41" s="51"/>
      <c r="T41" s="51"/>
    </row>
    <row r="42" spans="1:20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S42" s="51"/>
      <c r="T42" s="51"/>
    </row>
    <row r="43" spans="1:20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S43" s="51"/>
      <c r="T43" s="51"/>
    </row>
    <row r="44" spans="1:20">
      <c r="S44" s="51"/>
      <c r="T44" s="51"/>
    </row>
    <row r="45" spans="1:20">
      <c r="S45" s="51"/>
      <c r="T45" s="51"/>
    </row>
    <row r="46" spans="1:20">
      <c r="S46" s="51"/>
      <c r="T46" s="51"/>
    </row>
    <row r="47" spans="1:20">
      <c r="S47" s="51"/>
      <c r="T47" s="51"/>
    </row>
    <row r="48" spans="1:20">
      <c r="S48" s="101"/>
      <c r="T48" s="101"/>
    </row>
    <row r="49" spans="6:21">
      <c r="S49" s="101"/>
      <c r="T49" s="101"/>
    </row>
    <row r="50" spans="6:21">
      <c r="S50" s="323"/>
      <c r="T50" s="101"/>
    </row>
    <row r="51" spans="6:21">
      <c r="S51" s="128"/>
      <c r="T51" s="323"/>
    </row>
    <row r="52" spans="6:21"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S52" s="56"/>
      <c r="T52" s="101"/>
    </row>
    <row r="53" spans="6:21"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S53" s="146"/>
      <c r="T53" s="51"/>
    </row>
    <row r="54" spans="6:21"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S54" s="146"/>
      <c r="T54" s="51"/>
    </row>
    <row r="55" spans="6:21"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S55" s="146"/>
      <c r="T55" s="51"/>
      <c r="U55" s="324"/>
    </row>
    <row r="56" spans="6:21"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S56" s="325"/>
      <c r="T56" s="326"/>
      <c r="U56" s="324"/>
    </row>
    <row r="57" spans="6:21"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S57" s="325"/>
      <c r="T57" s="326"/>
      <c r="U57" s="324"/>
    </row>
    <row r="58" spans="6:21"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S58" s="325"/>
      <c r="T58" s="326"/>
      <c r="U58" s="324"/>
    </row>
    <row r="59" spans="6:21"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S59" s="325"/>
      <c r="T59" s="326"/>
      <c r="U59" s="324"/>
    </row>
    <row r="60" spans="6:21"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S60" s="325"/>
      <c r="T60" s="326"/>
      <c r="U60" s="324"/>
    </row>
    <row r="61" spans="6:21"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S61" s="325"/>
      <c r="T61" s="326"/>
      <c r="U61" s="324"/>
    </row>
    <row r="62" spans="6:21"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S62" s="325"/>
      <c r="T62" s="326"/>
      <c r="U62" s="324"/>
    </row>
    <row r="63" spans="6:21"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S63" s="325"/>
      <c r="T63" s="326"/>
      <c r="U63" s="324"/>
    </row>
    <row r="64" spans="6:21"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S64" s="325"/>
      <c r="T64" s="326"/>
      <c r="U64" s="324"/>
    </row>
    <row r="65" spans="1:21"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S65" s="325"/>
      <c r="T65" s="326"/>
      <c r="U65" s="324"/>
    </row>
    <row r="66" spans="1:21"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S66" s="325"/>
      <c r="T66" s="326"/>
      <c r="U66" s="324"/>
    </row>
    <row r="67" spans="1:21"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S67" s="325"/>
      <c r="T67" s="326"/>
      <c r="U67" s="324"/>
    </row>
    <row r="68" spans="1:21"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S68" s="325"/>
      <c r="T68" s="326"/>
      <c r="U68" s="324"/>
    </row>
    <row r="69" spans="1:21"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S69" s="325"/>
      <c r="T69" s="326"/>
      <c r="U69" s="324"/>
    </row>
    <row r="70" spans="1:21"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S70" s="325"/>
      <c r="T70" s="326"/>
      <c r="U70" s="324"/>
    </row>
    <row r="71" spans="1:21"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S71" s="325"/>
      <c r="T71" s="326"/>
      <c r="U71" s="324"/>
    </row>
    <row r="72" spans="1:21">
      <c r="A72" s="327"/>
      <c r="B72" s="327"/>
      <c r="C72" s="327"/>
      <c r="D72" s="327"/>
      <c r="E72" s="327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S72" s="325"/>
      <c r="T72" s="326"/>
      <c r="U72" s="324"/>
    </row>
    <row r="73" spans="1:21">
      <c r="A73" s="327"/>
      <c r="B73" s="327"/>
      <c r="C73" s="327"/>
      <c r="D73" s="327"/>
      <c r="E73" s="327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S73" s="325"/>
      <c r="T73" s="326"/>
      <c r="U73" s="324"/>
    </row>
    <row r="74" spans="1:21">
      <c r="A74" s="327"/>
      <c r="B74" s="327"/>
      <c r="C74" s="327"/>
      <c r="D74" s="327"/>
      <c r="E74" s="327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146"/>
      <c r="S74" s="325"/>
      <c r="T74" s="326"/>
      <c r="U74" s="324"/>
    </row>
    <row r="75" spans="1:21">
      <c r="A75" s="327"/>
      <c r="B75" s="327"/>
      <c r="C75" s="327"/>
      <c r="D75" s="327"/>
      <c r="E75" s="327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S75" s="146"/>
      <c r="T75" s="51"/>
    </row>
    <row r="76" spans="1:21">
      <c r="A76" s="327"/>
      <c r="B76" s="327"/>
      <c r="C76" s="327"/>
      <c r="D76" s="327"/>
      <c r="E76" s="327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S76" s="146"/>
      <c r="T76" s="51"/>
    </row>
    <row r="77" spans="1:21">
      <c r="A77" s="327"/>
      <c r="B77" s="327"/>
      <c r="C77" s="327"/>
      <c r="D77" s="327"/>
      <c r="E77" s="327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S77" s="146"/>
      <c r="T77" s="51"/>
    </row>
    <row r="78" spans="1:21">
      <c r="A78" s="327"/>
      <c r="B78" s="327"/>
      <c r="C78" s="327"/>
      <c r="D78" s="327"/>
      <c r="E78" s="327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S78" s="146"/>
      <c r="T78" s="51"/>
    </row>
    <row r="79" spans="1:2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S79" s="146"/>
      <c r="T79" s="51"/>
    </row>
    <row r="80" spans="1:2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S80" s="146"/>
      <c r="T80" s="51"/>
    </row>
    <row r="81" spans="1:20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S81" s="146"/>
      <c r="T81" s="51"/>
    </row>
    <row r="82" spans="1:20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S82" s="146"/>
      <c r="T82" s="51"/>
    </row>
    <row r="83" spans="1:20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S83" s="146"/>
      <c r="T83" s="51"/>
    </row>
    <row r="84" spans="1:20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S84" s="146"/>
      <c r="T84" s="51"/>
    </row>
    <row r="85" spans="1:20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S85" s="146"/>
      <c r="T85" s="51"/>
    </row>
    <row r="86" spans="1:20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S86" s="146"/>
      <c r="T86" s="51"/>
    </row>
    <row r="87" spans="1:20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S87" s="146"/>
      <c r="T87" s="51"/>
    </row>
    <row r="88" spans="1:20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S88" s="146"/>
      <c r="T88" s="51"/>
    </row>
    <row r="89" spans="1:20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S89" s="146"/>
      <c r="T89" s="51"/>
    </row>
    <row r="90" spans="1:20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S90" s="146"/>
      <c r="T90" s="51"/>
    </row>
    <row r="91" spans="1:20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S91" s="146"/>
      <c r="T91" s="51"/>
    </row>
    <row r="92" spans="1:20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S92" s="146"/>
      <c r="T92" s="51"/>
    </row>
    <row r="93" spans="1:20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S93" s="146"/>
      <c r="T93" s="51"/>
    </row>
    <row r="94" spans="1:20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S94" s="146"/>
      <c r="T94" s="51"/>
    </row>
    <row r="95" spans="1:20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S95" s="146"/>
      <c r="T95" s="51"/>
    </row>
    <row r="96" spans="1:20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S96" s="146"/>
      <c r="T96" s="51"/>
    </row>
    <row r="97" spans="1:20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S97" s="146"/>
      <c r="T97" s="51"/>
    </row>
    <row r="98" spans="1:20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S98" s="146"/>
      <c r="T98" s="51"/>
    </row>
    <row r="99" spans="1:20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S99" s="146"/>
      <c r="T99" s="51"/>
    </row>
    <row r="100" spans="1:20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S100" s="146"/>
      <c r="T100" s="51"/>
    </row>
    <row r="101" spans="1:20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S101" s="146"/>
      <c r="T101" s="51"/>
    </row>
    <row r="102" spans="1:20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S102" s="146"/>
      <c r="T102" s="51"/>
    </row>
    <row r="103" spans="1:20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S103" s="146"/>
      <c r="T103" s="51"/>
    </row>
    <row r="104" spans="1:20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S104" s="146"/>
      <c r="T104" s="51"/>
    </row>
    <row r="105" spans="1:20">
      <c r="S105" s="146"/>
      <c r="T105" s="51"/>
    </row>
    <row r="106" spans="1:20">
      <c r="S106" s="146"/>
      <c r="T106" s="51"/>
    </row>
    <row r="107" spans="1:20">
      <c r="S107" s="146"/>
      <c r="T107" s="51"/>
    </row>
    <row r="108" spans="1:20">
      <c r="S108" s="146"/>
      <c r="T108" s="51"/>
    </row>
    <row r="109" spans="1:20">
      <c r="S109" s="146"/>
      <c r="T109" s="51"/>
    </row>
    <row r="110" spans="1:20">
      <c r="S110" s="146"/>
      <c r="T110" s="51"/>
    </row>
    <row r="111" spans="1:20">
      <c r="S111" s="146"/>
      <c r="T111" s="51"/>
    </row>
    <row r="112" spans="1:20">
      <c r="S112" s="146"/>
      <c r="T112" s="51"/>
    </row>
    <row r="113" spans="6:20">
      <c r="S113" s="146"/>
      <c r="T113" s="51"/>
    </row>
    <row r="114" spans="6:20">
      <c r="S114" s="146"/>
      <c r="T114" s="51"/>
    </row>
    <row r="115" spans="6:20">
      <c r="S115" s="146"/>
      <c r="T115" s="51"/>
    </row>
    <row r="116" spans="6:20">
      <c r="S116" s="146"/>
      <c r="T116" s="51"/>
    </row>
    <row r="117" spans="6:20">
      <c r="S117" s="146"/>
      <c r="T117" s="51"/>
    </row>
    <row r="118" spans="6:20">
      <c r="S118" s="146"/>
      <c r="T118" s="51"/>
    </row>
    <row r="119" spans="6:20">
      <c r="S119" s="146"/>
      <c r="T119" s="51"/>
    </row>
    <row r="120" spans="6:20">
      <c r="S120" s="146"/>
      <c r="T120" s="51"/>
    </row>
    <row r="121" spans="6:20"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S121" s="146"/>
      <c r="T121" s="51"/>
    </row>
    <row r="122" spans="6:20"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S122" s="146"/>
      <c r="T122" s="51"/>
    </row>
    <row r="123" spans="6:20"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1"/>
      <c r="Q123" s="191"/>
      <c r="S123" s="146"/>
      <c r="T123" s="51"/>
    </row>
    <row r="124" spans="6:20">
      <c r="F124" s="191"/>
      <c r="G124" s="191"/>
      <c r="H124" s="191"/>
      <c r="I124" s="191"/>
      <c r="J124" s="191"/>
      <c r="K124" s="191"/>
      <c r="L124" s="191"/>
      <c r="M124" s="191"/>
      <c r="N124" s="191"/>
      <c r="O124" s="191"/>
      <c r="P124" s="191"/>
      <c r="Q124" s="191"/>
      <c r="S124" s="146"/>
      <c r="T124" s="51"/>
    </row>
    <row r="125" spans="6:20"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S125" s="146"/>
      <c r="T125" s="51"/>
    </row>
    <row r="126" spans="6:20"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191"/>
    </row>
    <row r="127" spans="6:20"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</row>
    <row r="128" spans="6:20"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</row>
    <row r="129" spans="6:17"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191"/>
      <c r="Q129" s="191"/>
    </row>
    <row r="130" spans="6:17">
      <c r="F130" s="191"/>
      <c r="G130" s="191"/>
      <c r="H130" s="191"/>
      <c r="I130" s="191"/>
      <c r="J130" s="191"/>
      <c r="K130" s="191"/>
      <c r="L130" s="191"/>
      <c r="M130" s="191"/>
      <c r="N130" s="191"/>
      <c r="O130" s="191"/>
      <c r="P130" s="191"/>
      <c r="Q130" s="191"/>
    </row>
    <row r="131" spans="6:17">
      <c r="F131" s="191"/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  <c r="Q131" s="191"/>
    </row>
    <row r="132" spans="6:17">
      <c r="F132" s="191"/>
      <c r="G132" s="191"/>
      <c r="H132" s="191"/>
      <c r="I132" s="191"/>
      <c r="J132" s="191"/>
      <c r="K132" s="191"/>
      <c r="L132" s="191"/>
      <c r="M132" s="191"/>
      <c r="N132" s="191"/>
      <c r="O132" s="191"/>
      <c r="P132" s="191"/>
      <c r="Q132" s="191"/>
    </row>
    <row r="133" spans="6:17">
      <c r="F133" s="191"/>
      <c r="G133" s="191"/>
      <c r="H133" s="191"/>
      <c r="I133" s="191"/>
      <c r="J133" s="191"/>
      <c r="K133" s="191"/>
      <c r="L133" s="191"/>
      <c r="M133" s="191"/>
      <c r="N133" s="191"/>
      <c r="O133" s="191"/>
      <c r="P133" s="191"/>
      <c r="Q133" s="191"/>
    </row>
    <row r="134" spans="6:17">
      <c r="F134" s="191"/>
      <c r="G134" s="191"/>
      <c r="H134" s="191"/>
      <c r="I134" s="191"/>
      <c r="J134" s="191"/>
      <c r="K134" s="191"/>
      <c r="L134" s="191"/>
      <c r="M134" s="191"/>
      <c r="N134" s="191"/>
      <c r="O134" s="191"/>
      <c r="P134" s="191"/>
      <c r="Q134" s="191"/>
    </row>
    <row r="135" spans="6:17">
      <c r="F135" s="191"/>
      <c r="G135" s="191"/>
      <c r="H135" s="191"/>
      <c r="I135" s="191"/>
      <c r="J135" s="191"/>
      <c r="K135" s="191"/>
      <c r="L135" s="191"/>
      <c r="M135" s="191"/>
      <c r="N135" s="191"/>
      <c r="O135" s="191"/>
      <c r="P135" s="191"/>
      <c r="Q135" s="191"/>
    </row>
    <row r="136" spans="6:17">
      <c r="F136" s="191"/>
      <c r="G136" s="191"/>
      <c r="H136" s="191"/>
      <c r="I136" s="191"/>
      <c r="J136" s="191"/>
      <c r="K136" s="191"/>
      <c r="L136" s="191"/>
      <c r="M136" s="191"/>
      <c r="N136" s="191"/>
      <c r="O136" s="191"/>
      <c r="P136" s="191"/>
      <c r="Q136" s="191"/>
    </row>
    <row r="137" spans="6:17">
      <c r="F137" s="191"/>
      <c r="G137" s="191"/>
      <c r="H137" s="191"/>
      <c r="I137" s="191"/>
      <c r="J137" s="191"/>
      <c r="K137" s="191"/>
      <c r="L137" s="191"/>
      <c r="M137" s="191"/>
      <c r="N137" s="191"/>
      <c r="O137" s="191"/>
      <c r="P137" s="191"/>
      <c r="Q137" s="191"/>
    </row>
    <row r="138" spans="6:17">
      <c r="F138" s="191"/>
      <c r="G138" s="191"/>
      <c r="H138" s="191"/>
      <c r="I138" s="191"/>
      <c r="J138" s="191"/>
      <c r="K138" s="191"/>
      <c r="L138" s="191"/>
      <c r="M138" s="191"/>
      <c r="N138" s="191"/>
      <c r="O138" s="191"/>
      <c r="P138" s="191"/>
      <c r="Q138" s="191"/>
    </row>
    <row r="139" spans="6:17">
      <c r="F139" s="191"/>
      <c r="G139" s="191"/>
      <c r="H139" s="191"/>
      <c r="I139" s="191"/>
      <c r="J139" s="191"/>
      <c r="K139" s="191"/>
      <c r="L139" s="191"/>
      <c r="M139" s="191"/>
      <c r="N139" s="191"/>
      <c r="O139" s="191"/>
      <c r="P139" s="191"/>
      <c r="Q139" s="191"/>
    </row>
    <row r="140" spans="6:17">
      <c r="F140" s="191"/>
      <c r="G140" s="191"/>
      <c r="H140" s="191"/>
      <c r="I140" s="191"/>
      <c r="J140" s="191"/>
      <c r="K140" s="191"/>
      <c r="L140" s="191"/>
      <c r="M140" s="191"/>
      <c r="N140" s="191"/>
      <c r="O140" s="191"/>
      <c r="P140" s="191"/>
      <c r="Q140" s="191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2015-08-17T14:37:11Z</dcterms:created>
  <dcterms:modified xsi:type="dcterms:W3CDTF">2018-04-27T10:59:11Z</dcterms:modified>
</cp:coreProperties>
</file>