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05" tabRatio="872" activeTab="0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<sst xmlns="http://schemas.openxmlformats.org/spreadsheetml/2006/main" count="474" uniqueCount="229">
  <si>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</si>
  <si>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</si>
  <si>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</si>
  <si>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</si>
  <si>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</si>
  <si>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</si>
  <si>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</si>
  <si>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</si>
  <si>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</si>
  <si>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</si>
  <si>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</si>
  <si>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</si>
  <si>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</si>
  <si>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</si>
  <si>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</si>
  <si>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</si>
  <si>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</si>
  <si>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</si>
  <si>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</si>
  <si>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</si>
  <si>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</si>
  <si>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</si>
  <si>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</si>
  <si>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</si>
  <si>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</si>
  <si>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</si>
  <si>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</si>
  <si>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</si>
  <si>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</si>
  <si>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</si>
  <si>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</si>
  <si>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</si>
  <si>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</si>
  <si>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</si>
  <si>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</si>
  <si>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</si>
  <si>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</si>
  <si>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</si>
  <si>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</si>
  <si>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</si>
  <si>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</si>
  <si>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</si>
  <si>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</si>
  <si>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</si>
  <si>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</si>
  <si>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</si>
  <si>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</si>
  <si>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</si>
  <si>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</si>
  <si>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</si>
  <si>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</si>
  <si>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</si>
  <si>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</si>
  <si>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</si>
  <si>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</si>
  <si>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</si>
  <si>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</si>
  <si>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</si>
  <si>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</si>
  <si>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</si>
  <si>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</si>
  <si>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</si>
  <si>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</si>
  <si>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</si>
  <si>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</si>
  <si>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</si>
  <si>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</si>
  <si>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</si>
  <si>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</si>
  <si>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</si>
  <si>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</si>
  <si>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</si>
  <si>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</si>
  <si>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</si>
  <si>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</si>
  <si>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</si>
  <si>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</si>
  <si>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</si>
  <si>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</si>
  <si>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</si>
  <si>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</si>
  <si>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</si>
  <si>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</si>
  <si>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</si>
  <si>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</si>
  <si>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</si>
  <si>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</si>
  <si>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</si>
  <si>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</si>
  <si>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</si>
  <si>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</si>
  <si>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</si>
  <si>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</si>
  <si>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</si>
  <si>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</si>
  <si>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</si>
  <si>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</si>
  <si>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</si>
  <si>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</si>
  <si>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</si>
  <si>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</si>
  <si>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</si>
  <si>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</si>
  <si>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</si>
  <si>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</si>
  <si>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</si>
  <si>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</si>
  <si>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</si>
  <si>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</si>
  <si>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</si>
  <si>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</si>
  <si>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</si>
  <si>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</si>
  <si>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</si>
  <si>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</si>
  <si>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</si>
  <si>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</si>
  <si>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</si>
  <si>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</si>
  <si>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</si>
  <si>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</si>
  <si>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</si>
  <si>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</si>
  <si>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</si>
  <si>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</si>
  <si>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</si>
  <si>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</si>
  <si>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</si>
  <si>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</si>
  <si>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</si>
  <si>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</si>
  <si>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</si>
  <si>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</si>
  <si>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</si>
  <si>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</si>
  <si>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</si>
  <si>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</si>
  <si>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</si>
  <si>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</si>
  <si>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</si>
  <si>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</si>
  <si>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</si>
  <si>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</si>
  <si>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</si>
  <si>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</si>
  <si>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</si>
  <si>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</si>
  <si>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</si>
  <si>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</si>
  <si>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</si>
  <si>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</si>
  <si>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</si>
  <si>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</si>
  <si>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</si>
  <si>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</si>
  <si>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</si>
  <si>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</si>
  <si>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</si>
  <si>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</si>
  <si>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</si>
  <si>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</si>
  <si>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</si>
  <si>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</si>
  <si>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</si>
  <si>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</si>
  <si>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</si>
  <si>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</si>
  <si>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</si>
  <si>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</si>
  <si>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</si>
  <si>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</si>
  <si>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</si>
  <si>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</si>
  <si>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</si>
  <si>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</si>
  <si>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</si>
  <si>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</si>
  <si>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</si>
  <si>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</si>
  <si>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</si>
  <si>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</si>
  <si>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</si>
  <si>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</si>
  <si>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</si>
  <si>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</si>
  <si>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</si>
  <si>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</si>
  <si>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</si>
  <si>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</si>
  <si>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</si>
  <si>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</si>
  <si>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</si>
  <si>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</si>
  <si>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</si>
  <si>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</si>
  <si>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</si>
  <si>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</si>
  <si>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</si>
  <si>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</si>
  <si>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</si>
  <si>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</si>
  <si>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TableC.4: Population 16 years old and over by labour force status, sex, age group, and urban/rural area, Nov-19 (Q4)</t>
  </si>
  <si>
    <t>TableC.16:Youth not in employment and not currently in education or training by sex, age group, and urban/rural area, Nov-19 (Q4)</t>
  </si>
  <si>
    <t>21,667</t>
  </si>
  <si>
    <t>26,000</t>
  </si>
  <si>
    <t>18,200</t>
  </si>
  <si>
    <t>31,200</t>
  </si>
  <si>
    <t>52,000</t>
  </si>
  <si>
    <t>20,000</t>
  </si>
  <si>
    <t>Table B.4: Population 16 years old and over by labour force status, sex, age group, and urban/rural area, Nov-19 (Q4)</t>
  </si>
  <si>
    <t>Table B.1: Summary labour force indicators, Nov-19 (Q4)</t>
  </si>
  <si>
    <t>Table B.3: Households by household size, sex of head of household and urban/rural area, Nov-19 (Q4)</t>
  </si>
  <si>
    <t>Table B.5:Population 16 years old and over by sex, level of educational attainment and urban/rural area, Nov-19 (Q4)</t>
  </si>
  <si>
    <t>Table B.6: Population 16 years old and over by labour force status, sex, marital status, and urban/rural area, Nov-19 (Q4)</t>
  </si>
  <si>
    <t>Table B.7:Employed population by sex, age group, and urban/rural area, Nov-19 (Q4)</t>
  </si>
  <si>
    <t>Table B.8: Employed population by sex, occupation group, and urban/rural area, Nov-19 (Q4)</t>
  </si>
  <si>
    <t>Table B.9: Employed population by sex, educational attainment, and urban/rural area, Nov-19 (Q4)</t>
  </si>
  <si>
    <t>Table B.10:Employed population by sex, branch of economic activity, and urban/rural area, Nov-19 (Q4)</t>
  </si>
  <si>
    <t>Table B.11: Educational attainement and field of Education by Labour market status, Nov-19 (Q4)</t>
  </si>
  <si>
    <t>Table B.12: Employed population by sex, status in employment, and urban/rural area, Nov-19 (Q4)</t>
  </si>
  <si>
    <t>Table B.13: Employed population by sex, hours usually worked per week at all jobs, and urban/rural area, Nov-19 (Q4)</t>
  </si>
  <si>
    <t>Table B.14: Youth  Population by sex, and residential area, Nov-19 (Q4)</t>
  </si>
  <si>
    <t>Table B.15:. Youth Unemployed by sex, duration of seeking employment, and urban/rural area, Nov-19 (Q4)</t>
  </si>
  <si>
    <t>Table B.17:Unemployed population by sex, broad age group and urban/rural area, Nov-19 (Q4)</t>
  </si>
  <si>
    <t>Table B.18: Unemployed population by sex, level of educational, and urban/rural area, Nov-19 (Q4)</t>
  </si>
  <si>
    <t>Table B.19A: Unemployed population(who looked for a job) by sex,method of seeking employment, and urban/rural area, Nov-19 (Q4)</t>
  </si>
  <si>
    <t>Table B.20: Unemployed population(who looked for a job) by sex, duration of seeking employment, and urban/rural area, Nov-19 (Q4)</t>
  </si>
  <si>
    <t>Table B.21: Time related under employment by age group sex and area of residence, Nov-19 (Q4)</t>
  </si>
  <si>
    <t>Table B.2: Population by sex, age group, Nov-19 (Q4)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</si>
</sst>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##0"/>
    <numFmt numFmtId="174" formatCode="_(* #,##0_);_(* \(#,##0\);_(* &quot;-&quot;??_);_(@_)"/>
    <numFmt numFmtId="175" formatCode="#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"/>
    <numFmt numFmtId="182" formatCode="###0.00"/>
    <numFmt numFmtId="183" formatCode="####.00"/>
    <numFmt numFmtId="184" formatCode="_(* #,##0.0_);_(* \(#,##0.0\);_(* &quot;-&quot;??_);_(@_)"/>
    <numFmt numFmtId="185" formatCode="###0.0%"/>
    <numFmt numFmtId="186" formatCode="####.0%"/>
    <numFmt numFmtId="187" formatCode="#,##0.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[$-409]dddd\,\ mmmm\ dd\,\ yyyy"/>
    <numFmt numFmtId="195" formatCode="[$-409]h:mm:ss\ AM/PM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0.000%"/>
    <numFmt numFmtId="204" formatCode="[$-409]dddd\,\ mmmm\ d\,\ yyyy"/>
    <numFmt numFmtId="205" formatCode="#,##0.000"/>
    <numFmt numFmtId="206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3" fontId="6" fillId="0" borderId="0" xfId="60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5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3" fontId="0" fillId="0" borderId="0" xfId="0" applyNumberFormat="1" applyFont="1" applyAlignment="1">
      <alignment/>
    </xf>
    <xf numFmtId="37" fontId="1" fillId="0" borderId="0" xfId="42" applyNumberFormat="1" applyFont="1" applyBorder="1" applyAlignment="1">
      <alignment horizontal="right" vertical="top"/>
    </xf>
    <xf numFmtId="174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74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174" fontId="0" fillId="0" borderId="0" xfId="42" applyNumberFormat="1" applyFont="1" applyAlignment="1">
      <alignment/>
    </xf>
    <xf numFmtId="173" fontId="6" fillId="0" borderId="0" xfId="61" applyNumberFormat="1" applyFont="1" applyFill="1" applyBorder="1" applyAlignment="1">
      <alignment horizontal="right" vertical="top"/>
      <protection/>
    </xf>
    <xf numFmtId="173" fontId="14" fillId="0" borderId="0" xfId="64" applyNumberFormat="1" applyFont="1" applyBorder="1" applyAlignment="1">
      <alignment horizontal="right" vertical="top"/>
      <protection/>
    </xf>
    <xf numFmtId="173" fontId="6" fillId="0" borderId="0" xfId="64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43" fontId="14" fillId="0" borderId="0" xfId="42" applyFont="1" applyBorder="1" applyAlignment="1">
      <alignment horizontal="right" vertical="top"/>
    </xf>
    <xf numFmtId="17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205" fontId="0" fillId="0" borderId="0" xfId="0" applyNumberFormat="1" applyAlignment="1">
      <alignment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8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74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74" fontId="0" fillId="0" borderId="11" xfId="42" applyNumberFormat="1" applyFont="1" applyBorder="1" applyAlignment="1">
      <alignment/>
    </xf>
    <xf numFmtId="174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76" fontId="0" fillId="33" borderId="11" xfId="0" applyNumberFormat="1" applyFill="1" applyBorder="1" applyAlignment="1">
      <alignment/>
    </xf>
    <xf numFmtId="176" fontId="0" fillId="0" borderId="11" xfId="70" applyNumberFormat="1" applyFont="1" applyBorder="1" applyAlignment="1">
      <alignment/>
    </xf>
    <xf numFmtId="0" fontId="0" fillId="0" borderId="11" xfId="0" applyFill="1" applyBorder="1" applyAlignment="1">
      <alignment/>
    </xf>
    <xf numFmtId="174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74" fontId="58" fillId="0" borderId="11" xfId="42" applyNumberFormat="1" applyFont="1" applyBorder="1" applyAlignment="1">
      <alignment/>
    </xf>
    <xf numFmtId="174" fontId="12" fillId="0" borderId="11" xfId="42" applyNumberFormat="1" applyFont="1" applyBorder="1" applyAlignment="1">
      <alignment horizontal="right" vertical="top"/>
    </xf>
    <xf numFmtId="174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74" fontId="12" fillId="0" borderId="11" xfId="42" applyNumberFormat="1" applyFont="1" applyBorder="1" applyAlignment="1">
      <alignment horizontal="right"/>
    </xf>
    <xf numFmtId="174" fontId="58" fillId="0" borderId="11" xfId="42" applyNumberFormat="1" applyFont="1" applyBorder="1" applyAlignment="1">
      <alignment/>
    </xf>
    <xf numFmtId="176" fontId="35" fillId="0" borderId="11" xfId="70" applyNumberFormat="1" applyFont="1" applyBorder="1" applyAlignment="1">
      <alignment/>
    </xf>
    <xf numFmtId="176" fontId="35" fillId="0" borderId="11" xfId="0" applyNumberFormat="1" applyFont="1" applyBorder="1" applyAlignment="1">
      <alignment/>
    </xf>
    <xf numFmtId="0" fontId="6" fillId="0" borderId="11" xfId="62" applyFont="1" applyBorder="1" applyAlignment="1">
      <alignment horizontal="left" vertical="top" wrapText="1"/>
      <protection/>
    </xf>
    <xf numFmtId="176" fontId="38" fillId="0" borderId="11" xfId="70" applyNumberFormat="1" applyFont="1" applyBorder="1" applyAlignment="1">
      <alignment/>
    </xf>
    <xf numFmtId="176" fontId="38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74" fontId="0" fillId="33" borderId="11" xfId="42" applyNumberFormat="1" applyFont="1" applyFill="1" applyBorder="1" applyAlignment="1">
      <alignment/>
    </xf>
    <xf numFmtId="176" fontId="38" fillId="34" borderId="11" xfId="70" applyNumberFormat="1" applyFont="1" applyFill="1" applyBorder="1" applyAlignment="1">
      <alignment/>
    </xf>
    <xf numFmtId="176" fontId="38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74" fontId="12" fillId="0" borderId="11" xfId="42" applyNumberFormat="1" applyFont="1" applyFill="1" applyBorder="1" applyAlignment="1">
      <alignment horizontal="right" vertical="top"/>
    </xf>
    <xf numFmtId="176" fontId="35" fillId="0" borderId="11" xfId="70" applyNumberFormat="1" applyFont="1" applyBorder="1" applyAlignment="1">
      <alignment/>
    </xf>
    <xf numFmtId="174" fontId="0" fillId="34" borderId="11" xfId="42" applyNumberFormat="1" applyFont="1" applyFill="1" applyBorder="1" applyAlignment="1">
      <alignment/>
    </xf>
    <xf numFmtId="174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0" fontId="12" fillId="0" borderId="11" xfId="59" applyFont="1" applyBorder="1" applyAlignment="1">
      <alignment horizontal="left" vertical="top" wrapText="1"/>
      <protection/>
    </xf>
    <xf numFmtId="0" fontId="1" fillId="0" borderId="11" xfId="67" applyFont="1" applyBorder="1" applyAlignment="1">
      <alignment horizontal="left" vertical="top" wrapText="1"/>
      <protection/>
    </xf>
    <xf numFmtId="174" fontId="12" fillId="0" borderId="12" xfId="42" applyNumberFormat="1" applyFont="1" applyBorder="1" applyAlignment="1">
      <alignment horizontal="right" vertical="top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74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76" fontId="38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74" fontId="0" fillId="36" borderId="15" xfId="42" applyNumberFormat="1" applyFont="1" applyFill="1" applyBorder="1" applyAlignment="1">
      <alignment horizontal="center"/>
    </xf>
    <xf numFmtId="174" fontId="0" fillId="36" borderId="10" xfId="42" applyNumberFormat="1" applyFont="1" applyFill="1" applyBorder="1" applyAlignment="1">
      <alignment horizontal="center"/>
    </xf>
    <xf numFmtId="174" fontId="0" fillId="36" borderId="16" xfId="42" applyNumberFormat="1" applyFont="1" applyFill="1" applyBorder="1" applyAlignment="1">
      <alignment horizontal="center"/>
    </xf>
    <xf numFmtId="0" fontId="6" fillId="0" borderId="11" xfId="63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76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76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60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8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6" applyFont="1" applyBorder="1" applyAlignment="1">
      <alignment horizontal="left" vertical="top" wrapText="1"/>
      <protection/>
    </xf>
    <xf numFmtId="0" fontId="35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vertical="center" wrapText="1"/>
    </xf>
    <xf numFmtId="0" fontId="33" fillId="34" borderId="13" xfId="59" applyFont="1" applyFill="1" applyBorder="1" applyAlignment="1">
      <alignment horizontal="center" wrapText="1"/>
      <protection/>
    </xf>
    <xf numFmtId="0" fontId="33" fillId="34" borderId="14" xfId="59" applyFont="1" applyFill="1" applyBorder="1" applyAlignment="1">
      <alignment horizontal="center" wrapText="1"/>
      <protection/>
    </xf>
    <xf numFmtId="0" fontId="33" fillId="34" borderId="12" xfId="59" applyFont="1" applyFill="1" applyBorder="1" applyAlignment="1">
      <alignment horizontal="center" wrapText="1"/>
      <protection/>
    </xf>
    <xf numFmtId="0" fontId="1" fillId="34" borderId="11" xfId="59" applyFont="1" applyFill="1" applyBorder="1" applyAlignment="1">
      <alignment horizontal="center" wrapText="1"/>
      <protection/>
    </xf>
    <xf numFmtId="0" fontId="1" fillId="34" borderId="17" xfId="59" applyFont="1" applyFill="1" applyBorder="1" applyAlignment="1">
      <alignment horizontal="center" wrapText="1"/>
      <protection/>
    </xf>
    <xf numFmtId="0" fontId="1" fillId="34" borderId="13" xfId="59" applyFont="1" applyFill="1" applyBorder="1" applyAlignment="1">
      <alignment horizontal="center" vertical="center" wrapText="1"/>
      <protection/>
    </xf>
    <xf numFmtId="0" fontId="1" fillId="34" borderId="14" xfId="59" applyFont="1" applyFill="1" applyBorder="1" applyAlignment="1">
      <alignment horizontal="center" vertical="center" wrapText="1"/>
      <protection/>
    </xf>
    <xf numFmtId="0" fontId="1" fillId="34" borderId="12" xfId="59" applyFont="1" applyFill="1" applyBorder="1" applyAlignment="1">
      <alignment horizontal="center" vertical="center" wrapText="1"/>
      <protection/>
    </xf>
    <xf numFmtId="0" fontId="1" fillId="34" borderId="13" xfId="59" applyFont="1" applyFill="1" applyBorder="1" applyAlignment="1">
      <alignment horizontal="center" vertical="center"/>
      <protection/>
    </xf>
    <xf numFmtId="0" fontId="1" fillId="34" borderId="12" xfId="59" applyFont="1" applyFill="1" applyBorder="1" applyAlignment="1">
      <alignment horizontal="center" vertical="center"/>
      <protection/>
    </xf>
    <xf numFmtId="0" fontId="1" fillId="34" borderId="20" xfId="59" applyFont="1" applyFill="1" applyBorder="1" applyAlignment="1">
      <alignment horizontal="center" vertical="center"/>
      <protection/>
    </xf>
    <xf numFmtId="0" fontId="1" fillId="34" borderId="21" xfId="59" applyFont="1" applyFill="1" applyBorder="1" applyAlignment="1">
      <alignment horizontal="center" vertical="center"/>
      <protection/>
    </xf>
    <xf numFmtId="0" fontId="6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74" fontId="0" fillId="36" borderId="11" xfId="42" applyNumberFormat="1" applyFont="1" applyFill="1" applyBorder="1" applyAlignment="1">
      <alignment horizontal="center" vertical="center"/>
    </xf>
    <xf numFmtId="174" fontId="0" fillId="36" borderId="11" xfId="42" applyNumberFormat="1" applyFont="1" applyFill="1" applyBorder="1" applyAlignment="1">
      <alignment horizontal="center"/>
    </xf>
    <xf numFmtId="174" fontId="0" fillId="36" borderId="17" xfId="42" applyNumberFormat="1" applyFont="1" applyFill="1" applyBorder="1" applyAlignment="1">
      <alignment horizontal="center"/>
    </xf>
    <xf numFmtId="174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1" fillId="0" borderId="11" xfId="60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left" vertical="top" wrapText="1"/>
      <protection/>
    </xf>
    <xf numFmtId="0" fontId="1" fillId="0" borderId="19" xfId="60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2" xfId="59"/>
    <cellStyle name="Normal_Table 1" xfId="60"/>
    <cellStyle name="Normal_Table 1_1 2" xfId="61"/>
    <cellStyle name="Normal_Table 12" xfId="62"/>
    <cellStyle name="Normal_Table 17-18" xfId="63"/>
    <cellStyle name="Normal_Table 2-3 2" xfId="64"/>
    <cellStyle name="Normal_Table 35-36" xfId="65"/>
    <cellStyle name="Normal_Table 37-38_1" xfId="66"/>
    <cellStyle name="Normal_Table 6-7_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7" t="s">
        <v>70</v>
      </c>
      <c r="B1" s="167"/>
    </row>
    <row r="2" spans="1:2" ht="15.75">
      <c r="A2" s="25"/>
      <c r="B2" s="13" t="s">
        <v>176</v>
      </c>
    </row>
    <row r="3" spans="1:2" ht="15.75">
      <c r="A3" s="14">
        <v>1</v>
      </c>
      <c r="B3" s="15" t="str">
        <f>'Table 1'!A1</f>
        <v>Table B.1: Summary labour force indicators, Nov-19 (Q4)</v>
      </c>
    </row>
    <row r="4" spans="1:2" ht="15.75">
      <c r="A4" s="16"/>
      <c r="B4" s="13" t="s">
        <v>67</v>
      </c>
    </row>
    <row r="5" spans="1:2" ht="15.75">
      <c r="A5" s="14">
        <v>2</v>
      </c>
      <c r="B5" s="15" t="str">
        <f>'Table 2-3'!A1</f>
        <v>Table B.2: Population by sex, age group, Nov-19 (Q4)</v>
      </c>
    </row>
    <row r="6" spans="1:2" ht="15.75">
      <c r="A6" s="14">
        <f>1+A5</f>
        <v>3</v>
      </c>
      <c r="B6" s="15" t="str">
        <f>'Table 2-3'!A23</f>
        <v>Table B.3: Households by household size, sex of head of household and urban/rural area, Nov-19 (Q4)</v>
      </c>
    </row>
    <row r="7" spans="1:2" ht="15.75">
      <c r="A7" s="16"/>
      <c r="B7" s="13" t="s">
        <v>3</v>
      </c>
    </row>
    <row r="8" spans="1:2" s="51" customFormat="1" ht="15.75">
      <c r="A8" s="14">
        <v>4</v>
      </c>
      <c r="B8" s="15" t="s">
        <v>209</v>
      </c>
    </row>
    <row r="9" spans="1:2" ht="15.75">
      <c r="A9" s="14">
        <v>5</v>
      </c>
      <c r="B9" s="15" t="str">
        <f>'Table 5'!A1</f>
        <v>Table B.5:Population 16 years old and over by sex, level of educational attainment and urban/rural area, Nov-19 (Q4)</v>
      </c>
    </row>
    <row r="10" spans="1:2" ht="15.75">
      <c r="A10" s="16"/>
      <c r="B10" s="13" t="s">
        <v>68</v>
      </c>
    </row>
    <row r="11" spans="1:2" ht="15.75">
      <c r="A11" s="11">
        <v>6</v>
      </c>
      <c r="B11" s="17" t="str">
        <f>'Table 6'!A1</f>
        <v>Table B.6: Population 16 years old and over by labour force status, sex, marital status, and urban/rural area, Nov-19 (Q4)</v>
      </c>
    </row>
    <row r="12" spans="1:2" ht="15.75">
      <c r="A12" s="16"/>
      <c r="B12" s="13" t="s">
        <v>69</v>
      </c>
    </row>
    <row r="13" spans="1:2" ht="15.75">
      <c r="A13" s="14">
        <f>1+A11</f>
        <v>7</v>
      </c>
      <c r="B13" s="17" t="str">
        <f>'Table 7-8 '!A1</f>
        <v>Table B.7:Employed population by sex, age group, and urban/rural area, Nov-19 (Q4)</v>
      </c>
    </row>
    <row r="14" spans="1:2" ht="15.75">
      <c r="A14" s="14">
        <f>1+A13</f>
        <v>8</v>
      </c>
      <c r="B14" s="17" t="str">
        <f>'Table 7-8 '!A20</f>
        <v>Table B.8: Employed population by sex, occupation group, and urban/rural area, Nov-19 (Q4)</v>
      </c>
    </row>
    <row r="15" spans="1:2" ht="15.75">
      <c r="A15" s="14">
        <v>9</v>
      </c>
      <c r="B15" s="17" t="str">
        <f>'Table 9'!A2</f>
        <v>Table B.9: Employed population by sex, educational attainment, and urban/rural area, Nov-19 (Q4)</v>
      </c>
    </row>
    <row r="16" spans="1:2" ht="15.75">
      <c r="A16" s="14">
        <f>1+A15</f>
        <v>10</v>
      </c>
      <c r="B16" s="17" t="str">
        <f>Table10!A1</f>
        <v>Table B.10:Employed population by sex, branch of economic activity, and urban/rural area, Nov-19 (Q4)</v>
      </c>
    </row>
    <row r="17" spans="1:2" ht="15.75">
      <c r="A17" s="14">
        <v>11</v>
      </c>
      <c r="B17" s="17" t="str">
        <f>'Table 11'!A1</f>
        <v>Table B.11: Educational attainement and field of Education by Labour market status, Nov-19 (Q4)</v>
      </c>
    </row>
    <row r="18" spans="1:2" ht="15.75">
      <c r="A18" s="14">
        <v>12</v>
      </c>
      <c r="B18" s="17" t="str">
        <f>'Table 12-13'!A1</f>
        <v>Table B.12: Employed population by sex, status in employment, and urban/rural area, Nov-19 (Q4)</v>
      </c>
    </row>
    <row r="19" spans="1:2" ht="15.75">
      <c r="A19" s="14">
        <v>13</v>
      </c>
      <c r="B19" s="17" t="str">
        <f>'Table 12-13'!A12</f>
        <v>Table B.13: Employed population by sex, hours usually worked per week at all jobs, and urban/rural area, Nov-19 (Q4)</v>
      </c>
    </row>
    <row r="20" spans="1:2" ht="15.75">
      <c r="A20" s="16"/>
      <c r="B20" s="13" t="s">
        <v>88</v>
      </c>
    </row>
    <row r="21" spans="1:2" s="51" customFormat="1" ht="15.75">
      <c r="A21" s="62">
        <v>14</v>
      </c>
      <c r="B21" s="17" t="str">
        <f>'Table 14'!A1</f>
        <v>Table B.14: Youth  Population by sex, and residential area, Nov-19 (Q4)</v>
      </c>
    </row>
    <row r="22" spans="1:2" ht="15.75">
      <c r="A22" s="62">
        <v>15</v>
      </c>
      <c r="B22" s="17" t="str">
        <f>Table15!A1</f>
        <v>Table B.15:. Youth Unemployed by sex, duration of seeking employment, and urban/rural area, Nov-19 (Q4)</v>
      </c>
    </row>
    <row r="23" spans="1:2" ht="15.75">
      <c r="A23" s="62">
        <v>16</v>
      </c>
      <c r="B23" s="17" t="str">
        <f>'Table 16 '!A1</f>
        <v>TableC.16:Youth not in employment and not currently in education or training by sex, age group, and urban/rural area, Nov-19 (Q4)</v>
      </c>
    </row>
    <row r="24" spans="1:2" ht="15.75">
      <c r="A24" s="16"/>
      <c r="B24" s="23" t="s">
        <v>89</v>
      </c>
    </row>
    <row r="25" spans="1:2" s="51" customFormat="1" ht="15.75">
      <c r="A25" s="62">
        <f>1+A23</f>
        <v>17</v>
      </c>
      <c r="B25" s="17" t="str">
        <f>'Table17-18'!A1</f>
        <v>Table B.17:Unemployed population by sex, broad age group and urban/rural area, Nov-19 (Q4)</v>
      </c>
    </row>
    <row r="26" spans="1:2" s="51" customFormat="1" ht="15.75">
      <c r="A26" s="62">
        <f>1+A25</f>
        <v>18</v>
      </c>
      <c r="B26" s="17" t="str">
        <f>'Table17-18'!A12</f>
        <v>Table B.18: Unemployed population by sex, level of educational, and urban/rural area, Nov-19 (Q4)</v>
      </c>
    </row>
    <row r="27" spans="1:2" ht="15.75">
      <c r="A27" s="14">
        <f>1+A26</f>
        <v>19</v>
      </c>
      <c r="B27" s="17" t="str">
        <f>'Table 19-20'!A1</f>
        <v>Table B.19A: Unemployed population(who looked for a job) by sex,method of seeking employment, and urban/rural area, Nov-19 (Q4)</v>
      </c>
    </row>
    <row r="28" spans="1:2" ht="15.75">
      <c r="A28" s="14">
        <f>1+A27</f>
        <v>20</v>
      </c>
      <c r="B28" s="17" t="str">
        <f>'Table 19-20'!A15</f>
        <v>Table B.20: Unemployed population(who looked for a job) by sex, duration of seeking employment, and urban/rural area, Nov-19 (Q4)</v>
      </c>
    </row>
    <row r="29" spans="1:2" ht="15.75">
      <c r="A29" s="14">
        <f>1+A28</f>
        <v>21</v>
      </c>
      <c r="B29" s="17" t="str">
        <f>'Table 21'!A1</f>
        <v>Table B.21: Time related under employment by age group sex and area of residence, Nov-19 (Q4)</v>
      </c>
    </row>
    <row r="30" spans="1:2" s="61" customFormat="1" ht="15.75">
      <c r="A30" s="59"/>
      <c r="B30" s="60"/>
    </row>
    <row r="35" ht="15">
      <c r="B35" s="2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E16" sqref="E16"/>
    </sheetView>
  </sheetViews>
  <sheetFormatPr defaultColWidth="11.421875" defaultRowHeight="15"/>
  <cols>
    <col min="1" max="1" width="44.8515625" style="65" customWidth="1"/>
    <col min="2" max="2" width="11.7109375" style="34" customWidth="1"/>
    <col min="3" max="3" width="12.7109375" style="34" customWidth="1"/>
    <col min="4" max="6" width="11.7109375" style="34" customWidth="1"/>
    <col min="7" max="16384" width="11.421875" style="34" customWidth="1"/>
  </cols>
  <sheetData>
    <row r="1" spans="1:5" ht="21" customHeight="1">
      <c r="A1" s="215" t="s">
        <v>218</v>
      </c>
      <c r="B1" s="215"/>
      <c r="C1" s="215"/>
      <c r="D1" s="215"/>
      <c r="E1" s="215"/>
    </row>
    <row r="2" spans="1:6" ht="15">
      <c r="A2" s="51"/>
      <c r="B2" s="51"/>
      <c r="C2" s="51"/>
      <c r="D2" s="51"/>
      <c r="E2" s="51"/>
      <c r="F2" s="73"/>
    </row>
    <row r="3" spans="1:6" s="4" customFormat="1" ht="15" customHeight="1">
      <c r="A3" s="216" t="s">
        <v>194</v>
      </c>
      <c r="B3" s="187" t="s">
        <v>12</v>
      </c>
      <c r="C3" s="187" t="s">
        <v>13</v>
      </c>
      <c r="D3" s="187" t="s">
        <v>14</v>
      </c>
      <c r="E3" s="187" t="s">
        <v>9</v>
      </c>
      <c r="F3" s="44"/>
    </row>
    <row r="4" spans="1:6" ht="10.5" customHeight="1">
      <c r="A4" s="216"/>
      <c r="B4" s="187"/>
      <c r="C4" s="187"/>
      <c r="D4" s="187"/>
      <c r="E4" s="187"/>
      <c r="F4" s="42"/>
    </row>
    <row r="5" spans="1:6" ht="15">
      <c r="A5" s="105" t="s">
        <v>9</v>
      </c>
      <c r="B5" s="144">
        <v>46.522025204483704</v>
      </c>
      <c r="C5" s="144">
        <v>8.47036039753591</v>
      </c>
      <c r="D5" s="145">
        <v>45.00760073864236</v>
      </c>
      <c r="E5" s="145">
        <v>100</v>
      </c>
      <c r="F5" s="40"/>
    </row>
    <row r="6" spans="1:6" ht="15">
      <c r="A6" s="90" t="s">
        <v>61</v>
      </c>
      <c r="B6" s="146">
        <v>47.048166558985244</v>
      </c>
      <c r="C6" s="146">
        <v>7.2741070866095585</v>
      </c>
      <c r="D6" s="146">
        <v>45.677726354405195</v>
      </c>
      <c r="E6" s="147">
        <v>100</v>
      </c>
      <c r="F6" s="40"/>
    </row>
    <row r="7" spans="1:6" ht="15">
      <c r="A7" s="90" t="s">
        <v>56</v>
      </c>
      <c r="B7" s="146">
        <v>46.146253246087994</v>
      </c>
      <c r="C7" s="146">
        <v>8.196711818655595</v>
      </c>
      <c r="D7" s="146">
        <v>45.65703493525641</v>
      </c>
      <c r="E7" s="147">
        <v>100</v>
      </c>
      <c r="F7" s="40"/>
    </row>
    <row r="8" spans="1:6" ht="15">
      <c r="A8" s="90" t="s">
        <v>186</v>
      </c>
      <c r="B8" s="146">
        <v>31.477498499074684</v>
      </c>
      <c r="C8" s="146">
        <v>7.028663031435875</v>
      </c>
      <c r="D8" s="146">
        <v>61.49383846948944</v>
      </c>
      <c r="E8" s="147">
        <v>100</v>
      </c>
      <c r="F8" s="40"/>
    </row>
    <row r="9" spans="1:6" ht="15">
      <c r="A9" s="90" t="s">
        <v>187</v>
      </c>
      <c r="B9" s="146">
        <v>45.64652705844857</v>
      </c>
      <c r="C9" s="146">
        <v>14.077926593409778</v>
      </c>
      <c r="D9" s="146">
        <v>40.27569122003868</v>
      </c>
      <c r="E9" s="147">
        <v>100</v>
      </c>
      <c r="F9" s="40"/>
    </row>
    <row r="10" spans="1:6" ht="15">
      <c r="A10" s="90" t="s">
        <v>102</v>
      </c>
      <c r="B10" s="146">
        <v>75.22649267783387</v>
      </c>
      <c r="C10" s="146">
        <v>13.853177020982146</v>
      </c>
      <c r="D10" s="146">
        <v>10.920636475807612</v>
      </c>
      <c r="E10" s="147">
        <v>100</v>
      </c>
      <c r="F10" s="40"/>
    </row>
    <row r="11" spans="1:6" ht="4.5" customHeight="1">
      <c r="A11" s="90"/>
      <c r="B11" s="146"/>
      <c r="C11" s="146"/>
      <c r="D11" s="146"/>
      <c r="E11" s="90"/>
      <c r="F11" s="40"/>
    </row>
    <row r="12" spans="1:6" ht="15" customHeight="1">
      <c r="A12" s="214" t="s">
        <v>193</v>
      </c>
      <c r="B12" s="187" t="s">
        <v>12</v>
      </c>
      <c r="C12" s="187" t="s">
        <v>13</v>
      </c>
      <c r="D12" s="187" t="s">
        <v>14</v>
      </c>
      <c r="E12" s="187" t="s">
        <v>9</v>
      </c>
      <c r="F12" s="40"/>
    </row>
    <row r="13" spans="1:6" ht="15" customHeight="1">
      <c r="A13" s="214"/>
      <c r="B13" s="187"/>
      <c r="C13" s="187"/>
      <c r="D13" s="187"/>
      <c r="E13" s="187"/>
      <c r="F13" s="40"/>
    </row>
    <row r="14" spans="1:6" ht="15">
      <c r="A14" s="148" t="s">
        <v>9</v>
      </c>
      <c r="B14" s="149">
        <v>47.5467701477044</v>
      </c>
      <c r="C14" s="149">
        <v>9.146839767211333</v>
      </c>
      <c r="D14" s="149">
        <v>43.30640568085195</v>
      </c>
      <c r="E14" s="150">
        <v>100</v>
      </c>
      <c r="F14" s="40"/>
    </row>
    <row r="15" spans="1:6" ht="15">
      <c r="A15" s="90" t="s">
        <v>197</v>
      </c>
      <c r="B15" s="151">
        <v>47.79576953839292</v>
      </c>
      <c r="C15" s="151">
        <v>8.335468363787065</v>
      </c>
      <c r="D15" s="151">
        <v>43.86874234426146</v>
      </c>
      <c r="E15" s="152">
        <v>100</v>
      </c>
      <c r="F15" s="40"/>
    </row>
    <row r="16" spans="1:6" ht="15">
      <c r="A16" s="90" t="s">
        <v>3</v>
      </c>
      <c r="B16" s="152">
        <v>64.77938930187224</v>
      </c>
      <c r="C16" s="151">
        <v>4.028891054828996</v>
      </c>
      <c r="D16" s="152">
        <v>31.19171964329876</v>
      </c>
      <c r="E16" s="152">
        <v>100</v>
      </c>
      <c r="F16" s="40"/>
    </row>
    <row r="17" spans="1:6" ht="15">
      <c r="A17" s="90" t="s">
        <v>188</v>
      </c>
      <c r="B17" s="151">
        <v>41.936403670887415</v>
      </c>
      <c r="C17" s="151">
        <v>16.171547454351522</v>
      </c>
      <c r="D17" s="151">
        <v>41.892048874761066</v>
      </c>
      <c r="E17" s="152">
        <v>100</v>
      </c>
      <c r="F17" s="40"/>
    </row>
    <row r="18" spans="1:6" ht="15">
      <c r="A18" s="90" t="s">
        <v>189</v>
      </c>
      <c r="B18" s="151">
        <v>58.11668713444206</v>
      </c>
      <c r="C18" s="151">
        <v>13.359758073868349</v>
      </c>
      <c r="D18" s="151">
        <v>28.523852144358774</v>
      </c>
      <c r="E18" s="152">
        <v>100</v>
      </c>
      <c r="F18" s="40"/>
    </row>
    <row r="19" spans="1:6" ht="15">
      <c r="A19" s="90" t="s">
        <v>190</v>
      </c>
      <c r="B19" s="151">
        <v>32.95105681545068</v>
      </c>
      <c r="C19" s="151">
        <v>11.183968873712708</v>
      </c>
      <c r="D19" s="151">
        <v>55.864974310836615</v>
      </c>
      <c r="E19" s="152">
        <v>100</v>
      </c>
      <c r="F19" s="40"/>
    </row>
    <row r="20" spans="1:6" ht="15">
      <c r="A20" s="90" t="s">
        <v>195</v>
      </c>
      <c r="B20" s="151">
        <v>40.90004765308554</v>
      </c>
      <c r="C20" s="151">
        <v>16.324160114367405</v>
      </c>
      <c r="D20" s="151">
        <v>42.776387896116276</v>
      </c>
      <c r="E20" s="152">
        <v>100</v>
      </c>
      <c r="F20" s="40"/>
    </row>
    <row r="21" spans="1:6" ht="15">
      <c r="A21" s="90" t="s">
        <v>191</v>
      </c>
      <c r="B21" s="151">
        <v>59.60836308006119</v>
      </c>
      <c r="C21" s="151">
        <v>9.266700662927079</v>
      </c>
      <c r="D21" s="151">
        <v>31.12697603263641</v>
      </c>
      <c r="E21" s="152">
        <v>100</v>
      </c>
      <c r="F21" s="72"/>
    </row>
    <row r="22" spans="1:6" ht="15">
      <c r="A22" s="90" t="s">
        <v>192</v>
      </c>
      <c r="B22" s="151">
        <v>66.63448174968913</v>
      </c>
      <c r="C22" s="151">
        <v>10.157267207958451</v>
      </c>
      <c r="D22" s="151">
        <v>23.20678809158072</v>
      </c>
      <c r="E22" s="152">
        <v>100</v>
      </c>
      <c r="F22" s="43"/>
    </row>
    <row r="23" spans="1:6" ht="15">
      <c r="A23" s="90" t="s">
        <v>177</v>
      </c>
      <c r="B23" s="151">
        <v>29.38494921682683</v>
      </c>
      <c r="C23" s="151">
        <v>19.19184551704017</v>
      </c>
      <c r="D23" s="151">
        <v>51.42502871938878</v>
      </c>
      <c r="E23" s="152">
        <v>100</v>
      </c>
      <c r="F23" s="44"/>
    </row>
    <row r="27" spans="2:6" ht="15">
      <c r="B27" s="37"/>
      <c r="C27" s="37"/>
      <c r="D27" s="37"/>
      <c r="E27" s="37"/>
      <c r="F27" s="37"/>
    </row>
    <row r="29" spans="2:6" ht="15">
      <c r="B29" s="37"/>
      <c r="C29" s="37"/>
      <c r="D29" s="37"/>
      <c r="E29" s="37"/>
      <c r="F29" s="37"/>
    </row>
    <row r="30" spans="2:6" ht="15">
      <c r="B30" s="37"/>
      <c r="C30" s="37"/>
      <c r="D30" s="37"/>
      <c r="E30" s="37"/>
      <c r="F30" s="37"/>
    </row>
    <row r="31" spans="2:6" ht="15">
      <c r="B31" s="37"/>
      <c r="C31" s="37"/>
      <c r="D31" s="37"/>
      <c r="E31" s="37"/>
      <c r="F31" s="37"/>
    </row>
    <row r="32" spans="3:6" ht="15">
      <c r="C32" s="37"/>
      <c r="D32" s="37"/>
      <c r="E32" s="37"/>
      <c r="F32" s="37"/>
    </row>
    <row r="33" spans="2:6" ht="15">
      <c r="B33" s="37"/>
      <c r="C33" s="37"/>
      <c r="D33" s="37"/>
      <c r="E33" s="37"/>
      <c r="F33" s="37"/>
    </row>
    <row r="34" spans="2:6" ht="15">
      <c r="B34" s="37"/>
      <c r="C34" s="37"/>
      <c r="D34" s="37"/>
      <c r="E34" s="37"/>
      <c r="F34" s="37"/>
    </row>
    <row r="35" spans="2:6" ht="15">
      <c r="B35" s="37"/>
      <c r="C35" s="37"/>
      <c r="D35" s="37"/>
      <c r="E35" s="37"/>
      <c r="F35" s="37"/>
    </row>
    <row r="36" spans="2:6" ht="15">
      <c r="B36" s="37"/>
      <c r="C36" s="37"/>
      <c r="D36" s="37"/>
      <c r="E36" s="37"/>
      <c r="F36" s="37"/>
    </row>
    <row r="37" spans="2:6" ht="15">
      <c r="B37" s="37"/>
      <c r="C37" s="37"/>
      <c r="D37" s="37"/>
      <c r="E37" s="37"/>
      <c r="F37" s="37"/>
    </row>
    <row r="38" spans="2:6" ht="15">
      <c r="B38" s="37"/>
      <c r="C38" s="37"/>
      <c r="D38" s="37"/>
      <c r="E38" s="37"/>
      <c r="F38" s="37"/>
    </row>
    <row r="39" spans="2:6" ht="15">
      <c r="B39" s="37"/>
      <c r="C39" s="37"/>
      <c r="D39" s="37"/>
      <c r="E39" s="37"/>
      <c r="F39" s="37"/>
    </row>
    <row r="40" spans="2:6" ht="15">
      <c r="B40" s="37"/>
      <c r="C40" s="37"/>
      <c r="D40" s="37"/>
      <c r="E40" s="37"/>
      <c r="F40" s="37"/>
    </row>
    <row r="41" spans="2:6" ht="15">
      <c r="B41" s="37"/>
      <c r="C41" s="37"/>
      <c r="D41" s="37"/>
      <c r="E41" s="37"/>
      <c r="F41" s="37"/>
    </row>
    <row r="42" spans="2:6" ht="15">
      <c r="B42" s="37"/>
      <c r="C42" s="37"/>
      <c r="D42" s="37"/>
      <c r="F42" s="37"/>
    </row>
    <row r="43" spans="2:6" ht="15">
      <c r="B43" s="37"/>
      <c r="C43" s="37"/>
      <c r="E43" s="37"/>
      <c r="F43" s="37"/>
    </row>
    <row r="44" spans="2:6" ht="15">
      <c r="B44" s="37"/>
      <c r="C44" s="37"/>
      <c r="D44" s="37"/>
      <c r="E44" s="37"/>
      <c r="F44" s="37"/>
    </row>
    <row r="45" spans="2:6" ht="15">
      <c r="B45" s="37"/>
      <c r="C45" s="37"/>
      <c r="D45" s="37"/>
      <c r="E45" s="37"/>
      <c r="F45" s="37"/>
    </row>
    <row r="46" spans="2:6" ht="15">
      <c r="B46" s="37"/>
      <c r="C46" s="37"/>
      <c r="D46" s="37"/>
      <c r="E46" s="37"/>
      <c r="F46" s="37"/>
    </row>
    <row r="47" spans="2:6" ht="15">
      <c r="B47" s="37"/>
      <c r="C47" s="37"/>
      <c r="D47" s="37"/>
      <c r="E47" s="37"/>
      <c r="F47" s="37"/>
    </row>
    <row r="48" spans="2:6" ht="15">
      <c r="B48" s="37"/>
      <c r="C48" s="37"/>
      <c r="D48" s="37"/>
      <c r="E48" s="37"/>
      <c r="F48" s="37"/>
    </row>
    <row r="49" spans="3:6" ht="15">
      <c r="C49" s="37"/>
      <c r="D49" s="37"/>
      <c r="E49" s="37"/>
      <c r="F49" s="37"/>
    </row>
    <row r="51" spans="2:6" ht="15">
      <c r="B51" s="37"/>
      <c r="C51" s="37"/>
      <c r="D51" s="37"/>
      <c r="E51" s="37"/>
      <c r="F51" s="37"/>
    </row>
    <row r="52" spans="3:6" ht="15">
      <c r="C52" s="37"/>
      <c r="D52" s="37"/>
      <c r="F52" s="37"/>
    </row>
  </sheetData>
  <sheetProtection/>
  <mergeCells count="11">
    <mergeCell ref="A1:E1"/>
    <mergeCell ref="A3:A4"/>
    <mergeCell ref="B3:B4"/>
    <mergeCell ref="C3:C4"/>
    <mergeCell ref="D3:D4"/>
    <mergeCell ref="E3:E4"/>
    <mergeCell ref="B12:B13"/>
    <mergeCell ref="C12:C13"/>
    <mergeCell ref="D12:D13"/>
    <mergeCell ref="E12:E13"/>
    <mergeCell ref="A12:A1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">
      <selection activeCell="E10" sqref="E10"/>
    </sheetView>
  </sheetViews>
  <sheetFormatPr defaultColWidth="11.421875" defaultRowHeight="15"/>
  <cols>
    <col min="1" max="1" width="25.57421875" style="8" customWidth="1"/>
    <col min="2" max="6" width="10.28125" style="8" customWidth="1"/>
    <col min="7" max="7" width="13.28125" style="8" customWidth="1"/>
    <col min="8" max="8" width="15.140625" style="8" customWidth="1"/>
    <col min="9" max="9" width="11.00390625" style="8" customWidth="1"/>
    <col min="10" max="10" width="10.8515625" style="8" customWidth="1"/>
    <col min="11" max="16384" width="11.421875" style="8" customWidth="1"/>
  </cols>
  <sheetData>
    <row r="1" ht="15.75">
      <c r="A1" s="28" t="s">
        <v>219</v>
      </c>
    </row>
    <row r="2" spans="1:8" ht="15">
      <c r="A2" s="220"/>
      <c r="B2" s="217" t="s">
        <v>9</v>
      </c>
      <c r="C2" s="205" t="s">
        <v>53</v>
      </c>
      <c r="D2" s="205"/>
      <c r="E2" s="205" t="s">
        <v>200</v>
      </c>
      <c r="F2" s="205"/>
      <c r="G2" s="218" t="s">
        <v>179</v>
      </c>
      <c r="H2" s="218" t="s">
        <v>171</v>
      </c>
    </row>
    <row r="3" spans="1:8" ht="15" customHeight="1">
      <c r="A3" s="220"/>
      <c r="B3" s="217"/>
      <c r="C3" s="217" t="s">
        <v>34</v>
      </c>
      <c r="D3" s="217" t="s">
        <v>35</v>
      </c>
      <c r="E3" s="217" t="s">
        <v>37</v>
      </c>
      <c r="F3" s="217" t="s">
        <v>36</v>
      </c>
      <c r="G3" s="218"/>
      <c r="H3" s="218"/>
    </row>
    <row r="4" spans="1:8" ht="18" customHeight="1">
      <c r="A4" s="220"/>
      <c r="B4" s="217"/>
      <c r="C4" s="217"/>
      <c r="D4" s="217"/>
      <c r="E4" s="217"/>
      <c r="F4" s="217"/>
      <c r="G4" s="218"/>
      <c r="H4" s="218"/>
    </row>
    <row r="5" spans="1:8" ht="15">
      <c r="A5" s="119" t="s">
        <v>15</v>
      </c>
      <c r="B5" s="77">
        <v>3405877</v>
      </c>
      <c r="C5" s="77">
        <v>1898636</v>
      </c>
      <c r="D5" s="77">
        <v>1507241</v>
      </c>
      <c r="E5" s="77">
        <v>891494</v>
      </c>
      <c r="F5" s="77">
        <v>2514383</v>
      </c>
      <c r="G5" s="77">
        <v>1353570</v>
      </c>
      <c r="H5" s="77">
        <v>2052307</v>
      </c>
    </row>
    <row r="6" spans="1:8" ht="15">
      <c r="A6" s="119" t="s">
        <v>59</v>
      </c>
      <c r="B6" s="77">
        <v>2288756</v>
      </c>
      <c r="C6" s="77">
        <v>1297612</v>
      </c>
      <c r="D6" s="77">
        <v>991144</v>
      </c>
      <c r="E6" s="77">
        <v>573038</v>
      </c>
      <c r="F6" s="77">
        <v>1715719</v>
      </c>
      <c r="G6" s="77">
        <v>1025066</v>
      </c>
      <c r="H6" s="77">
        <v>1263691</v>
      </c>
    </row>
    <row r="7" spans="1:8" ht="15">
      <c r="A7" s="119" t="s">
        <v>60</v>
      </c>
      <c r="B7" s="77">
        <v>42411</v>
      </c>
      <c r="C7" s="77">
        <v>33006</v>
      </c>
      <c r="D7" s="77">
        <v>9405</v>
      </c>
      <c r="E7" s="77">
        <v>18536</v>
      </c>
      <c r="F7" s="77">
        <v>23875</v>
      </c>
      <c r="G7" s="77">
        <v>9310</v>
      </c>
      <c r="H7" s="77">
        <v>33101</v>
      </c>
    </row>
    <row r="8" spans="1:8" ht="15">
      <c r="A8" s="119" t="s">
        <v>85</v>
      </c>
      <c r="B8" s="77">
        <v>942427</v>
      </c>
      <c r="C8" s="77">
        <v>540557</v>
      </c>
      <c r="D8" s="77">
        <v>401870</v>
      </c>
      <c r="E8" s="77">
        <v>271524</v>
      </c>
      <c r="F8" s="77">
        <v>670902</v>
      </c>
      <c r="G8" s="77">
        <v>292164</v>
      </c>
      <c r="H8" s="77">
        <v>650263</v>
      </c>
    </row>
    <row r="9" spans="1:10" ht="15">
      <c r="A9" s="119" t="s">
        <v>86</v>
      </c>
      <c r="B9" s="77">
        <v>10625</v>
      </c>
      <c r="C9" s="77">
        <v>8829</v>
      </c>
      <c r="D9" s="77">
        <v>1796</v>
      </c>
      <c r="E9" s="77">
        <v>1853</v>
      </c>
      <c r="F9" s="77">
        <v>8772</v>
      </c>
      <c r="G9" s="77">
        <v>943</v>
      </c>
      <c r="H9" s="77">
        <v>9682</v>
      </c>
      <c r="J9" s="27"/>
    </row>
    <row r="10" spans="1:10" ht="15">
      <c r="A10" s="119" t="s">
        <v>87</v>
      </c>
      <c r="B10" s="77">
        <v>121658</v>
      </c>
      <c r="C10" s="77">
        <v>18632</v>
      </c>
      <c r="D10" s="77">
        <v>103026</v>
      </c>
      <c r="E10" s="77">
        <v>26543</v>
      </c>
      <c r="F10" s="77">
        <v>95115</v>
      </c>
      <c r="G10" s="77">
        <v>26087</v>
      </c>
      <c r="H10" s="77">
        <v>95571</v>
      </c>
      <c r="J10" s="49"/>
    </row>
    <row r="11" spans="1:8" ht="6.75" customHeight="1">
      <c r="A11" s="9"/>
      <c r="B11" s="9"/>
      <c r="C11" s="9"/>
      <c r="D11" s="9"/>
      <c r="E11" s="9"/>
      <c r="F11" s="9"/>
      <c r="G11" s="9"/>
      <c r="H11" s="9"/>
    </row>
    <row r="12" spans="1:10" ht="15.75">
      <c r="A12" s="5" t="s">
        <v>220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>
      <c r="A13" s="219"/>
      <c r="B13" s="204" t="s">
        <v>55</v>
      </c>
      <c r="C13" s="204"/>
      <c r="D13" s="204"/>
      <c r="E13" s="204" t="s">
        <v>37</v>
      </c>
      <c r="F13" s="204"/>
      <c r="G13" s="204"/>
      <c r="H13" s="204" t="s">
        <v>36</v>
      </c>
      <c r="I13" s="204"/>
      <c r="J13" s="204"/>
    </row>
    <row r="14" spans="1:10" ht="15">
      <c r="A14" s="219"/>
      <c r="B14" s="153" t="s">
        <v>9</v>
      </c>
      <c r="C14" s="153" t="s">
        <v>34</v>
      </c>
      <c r="D14" s="153" t="s">
        <v>35</v>
      </c>
      <c r="E14" s="153" t="s">
        <v>9</v>
      </c>
      <c r="F14" s="153" t="s">
        <v>34</v>
      </c>
      <c r="G14" s="153" t="s">
        <v>35</v>
      </c>
      <c r="H14" s="153" t="s">
        <v>9</v>
      </c>
      <c r="I14" s="153" t="s">
        <v>34</v>
      </c>
      <c r="J14" s="153" t="s">
        <v>35</v>
      </c>
    </row>
    <row r="15" spans="1:12" ht="15.75" customHeight="1">
      <c r="A15" s="90" t="s">
        <v>15</v>
      </c>
      <c r="B15" s="77">
        <v>3405877</v>
      </c>
      <c r="C15" s="77">
        <v>1898636</v>
      </c>
      <c r="D15" s="77">
        <v>1507241</v>
      </c>
      <c r="E15" s="77">
        <v>891494</v>
      </c>
      <c r="F15" s="77">
        <v>495516</v>
      </c>
      <c r="G15" s="77">
        <v>395978</v>
      </c>
      <c r="H15" s="77">
        <v>2514383</v>
      </c>
      <c r="I15" s="77">
        <v>1403120</v>
      </c>
      <c r="J15" s="77">
        <v>1111263</v>
      </c>
      <c r="L15" s="49"/>
    </row>
    <row r="16" spans="1:10" ht="15">
      <c r="A16" s="90" t="s">
        <v>81</v>
      </c>
      <c r="B16" s="77">
        <v>775115</v>
      </c>
      <c r="C16" s="77">
        <v>328456</v>
      </c>
      <c r="D16" s="77">
        <v>446659</v>
      </c>
      <c r="E16" s="77">
        <v>78917</v>
      </c>
      <c r="F16" s="77">
        <v>38424</v>
      </c>
      <c r="G16" s="77">
        <v>40493</v>
      </c>
      <c r="H16" s="77">
        <v>696198</v>
      </c>
      <c r="I16" s="77">
        <v>290032</v>
      </c>
      <c r="J16" s="77">
        <v>406166</v>
      </c>
    </row>
    <row r="17" spans="1:10" ht="15">
      <c r="A17" s="90" t="s">
        <v>82</v>
      </c>
      <c r="B17" s="77">
        <v>409316</v>
      </c>
      <c r="C17" s="77">
        <v>192941</v>
      </c>
      <c r="D17" s="77">
        <v>216375</v>
      </c>
      <c r="E17" s="77">
        <v>48893</v>
      </c>
      <c r="F17" s="77">
        <v>25860</v>
      </c>
      <c r="G17" s="77">
        <v>23033</v>
      </c>
      <c r="H17" s="77">
        <v>360422</v>
      </c>
      <c r="I17" s="77">
        <v>167080</v>
      </c>
      <c r="J17" s="77">
        <v>193342</v>
      </c>
    </row>
    <row r="18" spans="1:10" ht="15">
      <c r="A18" s="90" t="s">
        <v>79</v>
      </c>
      <c r="B18" s="77">
        <v>733212</v>
      </c>
      <c r="C18" s="77">
        <v>388186</v>
      </c>
      <c r="D18" s="77">
        <v>345026</v>
      </c>
      <c r="E18" s="77">
        <v>113778</v>
      </c>
      <c r="F18" s="77">
        <v>54581</v>
      </c>
      <c r="G18" s="77">
        <v>59197</v>
      </c>
      <c r="H18" s="77">
        <v>619434</v>
      </c>
      <c r="I18" s="77">
        <v>333605</v>
      </c>
      <c r="J18" s="77">
        <v>285829</v>
      </c>
    </row>
    <row r="19" spans="1:10" ht="15">
      <c r="A19" s="90" t="s">
        <v>76</v>
      </c>
      <c r="B19" s="77">
        <v>613284</v>
      </c>
      <c r="C19" s="77">
        <v>390658</v>
      </c>
      <c r="D19" s="77">
        <v>222626</v>
      </c>
      <c r="E19" s="77">
        <v>234337</v>
      </c>
      <c r="F19" s="77">
        <v>129803</v>
      </c>
      <c r="G19" s="77">
        <v>104534</v>
      </c>
      <c r="H19" s="77">
        <v>378946</v>
      </c>
      <c r="I19" s="77">
        <v>260855</v>
      </c>
      <c r="J19" s="77">
        <v>118091</v>
      </c>
    </row>
    <row r="20" spans="1:10" ht="15">
      <c r="A20" s="90" t="s">
        <v>80</v>
      </c>
      <c r="B20" s="77">
        <v>460898</v>
      </c>
      <c r="C20" s="77">
        <v>302483</v>
      </c>
      <c r="D20" s="77">
        <v>158414</v>
      </c>
      <c r="E20" s="77">
        <v>212255</v>
      </c>
      <c r="F20" s="77">
        <v>119908</v>
      </c>
      <c r="G20" s="77">
        <v>92347</v>
      </c>
      <c r="H20" s="77">
        <v>248642</v>
      </c>
      <c r="I20" s="77">
        <v>182575</v>
      </c>
      <c r="J20" s="77">
        <v>66067</v>
      </c>
    </row>
    <row r="21" spans="1:10" ht="15">
      <c r="A21" s="90" t="s">
        <v>77</v>
      </c>
      <c r="B21" s="77">
        <v>324083</v>
      </c>
      <c r="C21" s="77">
        <v>227735</v>
      </c>
      <c r="D21" s="77">
        <v>96348</v>
      </c>
      <c r="E21" s="77">
        <v>172520</v>
      </c>
      <c r="F21" s="77">
        <v>104824</v>
      </c>
      <c r="G21" s="77">
        <v>67696</v>
      </c>
      <c r="H21" s="77">
        <v>151563</v>
      </c>
      <c r="I21" s="77">
        <v>122910</v>
      </c>
      <c r="J21" s="77">
        <v>28653</v>
      </c>
    </row>
    <row r="22" spans="1:10" ht="15">
      <c r="A22" s="90" t="s">
        <v>78</v>
      </c>
      <c r="B22" s="77">
        <v>89970</v>
      </c>
      <c r="C22" s="77">
        <v>68177</v>
      </c>
      <c r="D22" s="77">
        <v>21793</v>
      </c>
      <c r="E22" s="77">
        <v>30793</v>
      </c>
      <c r="F22" s="77">
        <v>22114</v>
      </c>
      <c r="G22" s="77">
        <v>8679</v>
      </c>
      <c r="H22" s="77">
        <v>59177</v>
      </c>
      <c r="I22" s="77">
        <v>46063</v>
      </c>
      <c r="J22" s="77">
        <v>13114</v>
      </c>
    </row>
    <row r="27" spans="2:10" ht="12.75">
      <c r="B27" s="27"/>
      <c r="C27" s="27"/>
      <c r="D27" s="27"/>
      <c r="E27" s="27"/>
      <c r="G27" s="27"/>
      <c r="H27" s="27"/>
      <c r="I27" s="27"/>
      <c r="J27" s="27"/>
    </row>
    <row r="28" spans="2:10" ht="12.75">
      <c r="B28" s="27"/>
      <c r="C28" s="27"/>
      <c r="D28" s="27"/>
      <c r="E28" s="27"/>
      <c r="F28" s="27"/>
      <c r="G28" s="27"/>
      <c r="H28" s="27"/>
      <c r="I28" s="27"/>
      <c r="J28" s="27"/>
    </row>
    <row r="29" spans="2:10" ht="12.75">
      <c r="B29" s="27"/>
      <c r="C29" s="27"/>
      <c r="D29" s="27"/>
      <c r="E29" s="27"/>
      <c r="F29" s="27"/>
      <c r="G29" s="27"/>
      <c r="H29" s="27"/>
      <c r="I29" s="27"/>
      <c r="J29" s="27"/>
    </row>
    <row r="30" spans="2:10" ht="12.75">
      <c r="B30" s="27"/>
      <c r="C30" s="27"/>
      <c r="D30" s="27"/>
      <c r="E30" s="27"/>
      <c r="F30" s="27"/>
      <c r="G30" s="27"/>
      <c r="H30" s="27"/>
      <c r="I30" s="27"/>
      <c r="J30" s="27"/>
    </row>
    <row r="31" spans="3:10" ht="12.75">
      <c r="C31" s="27"/>
      <c r="D31" s="27"/>
      <c r="E31" s="27"/>
      <c r="F31" s="27"/>
      <c r="G31" s="27"/>
      <c r="H31" s="27"/>
      <c r="I31" s="27"/>
      <c r="J31" s="27"/>
    </row>
    <row r="32" spans="3:11" ht="12.75">
      <c r="C32" s="27"/>
      <c r="D32" s="27"/>
      <c r="E32" s="27"/>
      <c r="F32" s="27"/>
      <c r="G32" s="27"/>
      <c r="H32" s="27"/>
      <c r="I32" s="27"/>
      <c r="J32" s="27"/>
      <c r="K32" s="27"/>
    </row>
    <row r="33" spans="10:11" ht="12.75">
      <c r="J33" s="27"/>
      <c r="K33" s="27"/>
    </row>
    <row r="34" spans="3:11" ht="12.75">
      <c r="C34" s="27"/>
      <c r="D34" s="27"/>
      <c r="E34" s="27"/>
      <c r="F34" s="27"/>
      <c r="G34" s="27"/>
      <c r="H34" s="27"/>
      <c r="I34" s="27"/>
      <c r="J34" s="27"/>
      <c r="K34" s="27"/>
    </row>
    <row r="36" spans="6:11" ht="12.75">
      <c r="F36" s="27"/>
      <c r="G36" s="27"/>
      <c r="H36" s="27"/>
      <c r="I36" s="27"/>
      <c r="J36" s="27"/>
      <c r="K36" s="27"/>
    </row>
    <row r="39" spans="6:7" ht="12.75">
      <c r="F39" s="27"/>
      <c r="G39" s="27"/>
    </row>
    <row r="40" spans="6:7" ht="12.75">
      <c r="F40" s="27"/>
      <c r="G40" s="27"/>
    </row>
    <row r="41" ht="12.75">
      <c r="F41" s="27"/>
    </row>
    <row r="42" spans="6:7" ht="12.75">
      <c r="F42" s="27"/>
      <c r="G42" s="27"/>
    </row>
    <row r="43" ht="12.75">
      <c r="F43" s="27"/>
    </row>
    <row r="44" ht="12.75">
      <c r="F44" s="27"/>
    </row>
    <row r="45" ht="12.75">
      <c r="F45" s="27"/>
    </row>
    <row r="46" ht="12.75">
      <c r="F46" s="27"/>
    </row>
    <row r="47" ht="12.75">
      <c r="F47" s="27"/>
    </row>
    <row r="49" ht="12.75">
      <c r="F49" s="27"/>
    </row>
  </sheetData>
  <sheetProtection/>
  <mergeCells count="14">
    <mergeCell ref="B2:B4"/>
    <mergeCell ref="C3:C4"/>
    <mergeCell ref="D3:D4"/>
    <mergeCell ref="E3:E4"/>
    <mergeCell ref="F3:F4"/>
    <mergeCell ref="G2:G4"/>
    <mergeCell ref="H2:H4"/>
    <mergeCell ref="A13:A14"/>
    <mergeCell ref="C2:D2"/>
    <mergeCell ref="E2:F2"/>
    <mergeCell ref="B13:D13"/>
    <mergeCell ref="E13:G13"/>
    <mergeCell ref="H13:J13"/>
    <mergeCell ref="A2:A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19.7109375" style="51" customWidth="1"/>
    <col min="2" max="2" width="9.421875" style="51" customWidth="1"/>
    <col min="3" max="7" width="10.8515625" style="51" customWidth="1"/>
    <col min="8" max="8" width="13.7109375" style="51" bestFit="1" customWidth="1"/>
    <col min="9" max="9" width="15.00390625" style="51" bestFit="1" customWidth="1"/>
    <col min="10" max="16384" width="9.140625" style="51" customWidth="1"/>
  </cols>
  <sheetData>
    <row r="1" spans="1:9" ht="15.75">
      <c r="A1" s="22" t="s">
        <v>221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222"/>
      <c r="B2" s="223" t="s">
        <v>173</v>
      </c>
      <c r="C2" s="217" t="s">
        <v>9</v>
      </c>
      <c r="D2" s="154" t="s">
        <v>53</v>
      </c>
      <c r="E2" s="154"/>
      <c r="F2" s="154" t="s">
        <v>200</v>
      </c>
      <c r="G2" s="154"/>
      <c r="H2" s="218" t="s">
        <v>179</v>
      </c>
      <c r="I2" s="218" t="s">
        <v>171</v>
      </c>
    </row>
    <row r="3" spans="1:9" ht="15" customHeight="1">
      <c r="A3" s="222"/>
      <c r="B3" s="223"/>
      <c r="C3" s="217"/>
      <c r="D3" s="217" t="s">
        <v>34</v>
      </c>
      <c r="E3" s="217" t="s">
        <v>35</v>
      </c>
      <c r="F3" s="217" t="s">
        <v>37</v>
      </c>
      <c r="G3" s="217" t="s">
        <v>36</v>
      </c>
      <c r="H3" s="218"/>
      <c r="I3" s="218"/>
    </row>
    <row r="4" spans="1:9" ht="15">
      <c r="A4" s="222"/>
      <c r="B4" s="223"/>
      <c r="C4" s="217"/>
      <c r="D4" s="217"/>
      <c r="E4" s="217"/>
      <c r="F4" s="217"/>
      <c r="G4" s="217"/>
      <c r="H4" s="218"/>
      <c r="I4" s="218"/>
    </row>
    <row r="5" spans="1:13" ht="15.75" customHeight="1">
      <c r="A5" s="224" t="s">
        <v>185</v>
      </c>
      <c r="B5" s="225"/>
      <c r="C5" s="77">
        <v>3338433</v>
      </c>
      <c r="D5" s="77">
        <v>1607464</v>
      </c>
      <c r="E5" s="77">
        <v>1730969</v>
      </c>
      <c r="F5" s="77">
        <v>824821</v>
      </c>
      <c r="G5" s="77">
        <v>2513612</v>
      </c>
      <c r="H5" s="77">
        <v>1135815</v>
      </c>
      <c r="I5" s="77">
        <v>2202618</v>
      </c>
      <c r="K5" s="50"/>
      <c r="M5" s="7"/>
    </row>
    <row r="6" spans="1:14" ht="15">
      <c r="A6" s="221" t="s">
        <v>12</v>
      </c>
      <c r="B6" s="155" t="s">
        <v>92</v>
      </c>
      <c r="C6" s="77">
        <v>801400</v>
      </c>
      <c r="D6" s="77">
        <v>442027</v>
      </c>
      <c r="E6" s="77">
        <v>359373</v>
      </c>
      <c r="F6" s="77">
        <v>210427</v>
      </c>
      <c r="G6" s="77">
        <v>590972</v>
      </c>
      <c r="H6" s="77">
        <v>249613</v>
      </c>
      <c r="I6" s="77">
        <v>551787</v>
      </c>
      <c r="K6" s="50"/>
      <c r="L6" s="7"/>
      <c r="N6" s="7"/>
    </row>
    <row r="7" spans="1:12" ht="15">
      <c r="A7" s="221"/>
      <c r="B7" s="155" t="s">
        <v>174</v>
      </c>
      <c r="C7" s="77">
        <v>1422333</v>
      </c>
      <c r="D7" s="77">
        <v>796891</v>
      </c>
      <c r="E7" s="77">
        <v>625443</v>
      </c>
      <c r="F7" s="77">
        <v>418403</v>
      </c>
      <c r="G7" s="77">
        <v>1003931</v>
      </c>
      <c r="H7" s="77">
        <v>426980</v>
      </c>
      <c r="I7" s="77">
        <v>995353</v>
      </c>
      <c r="K7" s="50"/>
      <c r="L7" s="7"/>
    </row>
    <row r="8" spans="1:9" ht="15">
      <c r="A8" s="221" t="s">
        <v>13</v>
      </c>
      <c r="B8" s="155" t="s">
        <v>92</v>
      </c>
      <c r="C8" s="77">
        <v>205051</v>
      </c>
      <c r="D8" s="77">
        <v>103776</v>
      </c>
      <c r="E8" s="77">
        <v>101275</v>
      </c>
      <c r="F8" s="77">
        <v>48261</v>
      </c>
      <c r="G8" s="77">
        <v>156789</v>
      </c>
      <c r="H8" s="77">
        <v>96934</v>
      </c>
      <c r="I8" s="77">
        <v>108117</v>
      </c>
    </row>
    <row r="9" spans="1:11" ht="15">
      <c r="A9" s="221"/>
      <c r="B9" s="155" t="s">
        <v>174</v>
      </c>
      <c r="C9" s="77">
        <v>345890</v>
      </c>
      <c r="D9" s="77">
        <v>167878</v>
      </c>
      <c r="E9" s="77">
        <v>178013</v>
      </c>
      <c r="F9" s="77">
        <v>94098</v>
      </c>
      <c r="G9" s="77">
        <v>251792</v>
      </c>
      <c r="H9" s="77">
        <v>158985</v>
      </c>
      <c r="I9" s="77">
        <v>186906</v>
      </c>
      <c r="K9" s="50"/>
    </row>
    <row r="10" spans="1:9" ht="15">
      <c r="A10" s="221" t="s">
        <v>63</v>
      </c>
      <c r="B10" s="155" t="s">
        <v>92</v>
      </c>
      <c r="C10" s="77">
        <v>1247094</v>
      </c>
      <c r="D10" s="77">
        <v>551726</v>
      </c>
      <c r="E10" s="77">
        <v>695368</v>
      </c>
      <c r="F10" s="77">
        <v>247543</v>
      </c>
      <c r="G10" s="77">
        <v>999551</v>
      </c>
      <c r="H10" s="77">
        <v>382786</v>
      </c>
      <c r="I10" s="77">
        <v>864308</v>
      </c>
    </row>
    <row r="11" spans="1:9" ht="15">
      <c r="A11" s="221"/>
      <c r="B11" s="155" t="s">
        <v>174</v>
      </c>
      <c r="C11" s="77">
        <v>1570210</v>
      </c>
      <c r="D11" s="77">
        <v>642696</v>
      </c>
      <c r="E11" s="77">
        <v>927514</v>
      </c>
      <c r="F11" s="77">
        <v>312321</v>
      </c>
      <c r="G11" s="77">
        <v>1257889</v>
      </c>
      <c r="H11" s="77">
        <v>549850</v>
      </c>
      <c r="I11" s="77">
        <v>1020360</v>
      </c>
    </row>
    <row r="12" spans="1:9" ht="6.75" customHeight="1">
      <c r="A12" s="10"/>
      <c r="B12" s="10"/>
      <c r="C12" s="10"/>
      <c r="D12" s="10"/>
      <c r="E12" s="10"/>
      <c r="F12" s="10"/>
      <c r="G12" s="10"/>
      <c r="H12" s="10"/>
      <c r="I12" s="10"/>
    </row>
    <row r="15" ht="15">
      <c r="F15" s="45"/>
    </row>
    <row r="16" ht="15">
      <c r="C16" s="45"/>
    </row>
    <row r="18" ht="15">
      <c r="C18" s="45"/>
    </row>
    <row r="25" ht="15">
      <c r="E25" s="19"/>
    </row>
    <row r="26" spans="2:8" ht="15">
      <c r="B26" s="50"/>
      <c r="C26" s="50"/>
      <c r="D26" s="50"/>
      <c r="E26" s="50"/>
      <c r="F26" s="50"/>
      <c r="G26" s="50"/>
      <c r="H26" s="50"/>
    </row>
    <row r="27" spans="2:8" ht="15">
      <c r="B27" s="50"/>
      <c r="C27" s="50"/>
      <c r="D27" s="50"/>
      <c r="E27" s="50"/>
      <c r="F27" s="50"/>
      <c r="G27" s="50"/>
      <c r="H27" s="50"/>
    </row>
    <row r="28" spans="2:10" ht="15">
      <c r="B28" s="50"/>
      <c r="C28" s="50"/>
      <c r="D28" s="50"/>
      <c r="E28" s="50"/>
      <c r="F28" s="50"/>
      <c r="G28" s="50"/>
      <c r="H28" s="50"/>
      <c r="J28" s="50"/>
    </row>
    <row r="29" spans="2:10" ht="15">
      <c r="B29" s="50"/>
      <c r="C29" s="50"/>
      <c r="D29" s="50"/>
      <c r="E29" s="50"/>
      <c r="F29" s="50"/>
      <c r="G29" s="50"/>
      <c r="H29" s="50"/>
      <c r="J29" s="50"/>
    </row>
    <row r="30" spans="2:10" ht="15">
      <c r="B30" s="50"/>
      <c r="C30" s="50"/>
      <c r="D30" s="50"/>
      <c r="E30" s="50"/>
      <c r="F30" s="50"/>
      <c r="G30" s="50"/>
      <c r="H30" s="50"/>
      <c r="J30" s="50"/>
    </row>
    <row r="32" ht="15">
      <c r="J32" s="50"/>
    </row>
    <row r="35" ht="15">
      <c r="K35" s="50"/>
    </row>
    <row r="36" spans="2:11" ht="15">
      <c r="B36" s="50"/>
      <c r="C36" s="50"/>
      <c r="D36" s="50"/>
      <c r="E36" s="50"/>
      <c r="F36" s="50"/>
      <c r="G36" s="50"/>
      <c r="H36" s="50"/>
      <c r="K36" s="50"/>
    </row>
    <row r="37" spans="2:11" ht="15">
      <c r="B37" s="50"/>
      <c r="C37" s="50"/>
      <c r="D37" s="50"/>
      <c r="E37" s="50"/>
      <c r="F37" s="50"/>
      <c r="G37" s="50"/>
      <c r="H37" s="50"/>
      <c r="K37" s="50"/>
    </row>
    <row r="38" spans="2:11" ht="15">
      <c r="B38" s="50"/>
      <c r="C38" s="50"/>
      <c r="D38" s="50"/>
      <c r="E38" s="50"/>
      <c r="F38" s="50"/>
      <c r="G38" s="50"/>
      <c r="H38" s="50"/>
      <c r="K38" s="50"/>
    </row>
    <row r="40" spans="2:11" ht="15">
      <c r="B40" s="50"/>
      <c r="C40" s="50"/>
      <c r="D40" s="50"/>
      <c r="E40" s="50"/>
      <c r="F40" s="50"/>
      <c r="G40" s="50"/>
      <c r="H40" s="50"/>
      <c r="K40" s="50"/>
    </row>
  </sheetData>
  <sheetProtection/>
  <mergeCells count="13">
    <mergeCell ref="E3:E4"/>
    <mergeCell ref="F3:F4"/>
    <mergeCell ref="G3:G4"/>
    <mergeCell ref="A5:B5"/>
    <mergeCell ref="H2:H4"/>
    <mergeCell ref="I2:I4"/>
    <mergeCell ref="D3:D4"/>
    <mergeCell ref="A6:A7"/>
    <mergeCell ref="A8:A9"/>
    <mergeCell ref="A10:A11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28.421875" style="51" bestFit="1" customWidth="1"/>
    <col min="2" max="7" width="11.421875" style="51" customWidth="1"/>
    <col min="8" max="8" width="10.7109375" style="51" customWidth="1"/>
    <col min="9" max="16384" width="9.140625" style="51" customWidth="1"/>
  </cols>
  <sheetData>
    <row r="1" spans="1:12" ht="15" customHeight="1">
      <c r="A1" s="226" t="s">
        <v>222</v>
      </c>
      <c r="B1" s="226"/>
      <c r="C1" s="226"/>
      <c r="D1" s="226"/>
      <c r="E1" s="226"/>
      <c r="F1" s="226"/>
      <c r="G1" s="226"/>
      <c r="H1" s="226"/>
      <c r="I1" s="18"/>
      <c r="J1" s="18"/>
      <c r="K1" s="18"/>
      <c r="L1" s="18"/>
    </row>
    <row r="2" spans="1:8" ht="15">
      <c r="A2" s="219"/>
      <c r="B2" s="173" t="s">
        <v>55</v>
      </c>
      <c r="C2" s="173"/>
      <c r="D2" s="173"/>
      <c r="E2" s="173" t="s">
        <v>37</v>
      </c>
      <c r="F2" s="227"/>
      <c r="G2" s="173" t="s">
        <v>36</v>
      </c>
      <c r="H2" s="227"/>
    </row>
    <row r="3" spans="1:8" ht="15">
      <c r="A3" s="219"/>
      <c r="B3" s="110" t="s">
        <v>9</v>
      </c>
      <c r="C3" s="110" t="s">
        <v>34</v>
      </c>
      <c r="D3" s="110" t="s">
        <v>35</v>
      </c>
      <c r="E3" s="110" t="s">
        <v>34</v>
      </c>
      <c r="F3" s="110" t="s">
        <v>35</v>
      </c>
      <c r="G3" s="110" t="s">
        <v>34</v>
      </c>
      <c r="H3" s="110" t="s">
        <v>35</v>
      </c>
    </row>
    <row r="4" spans="1:8" ht="15">
      <c r="A4" s="90" t="s">
        <v>184</v>
      </c>
      <c r="B4" s="76">
        <v>315493</v>
      </c>
      <c r="C4" s="76">
        <v>155965</v>
      </c>
      <c r="D4" s="76">
        <v>159528</v>
      </c>
      <c r="E4" s="76">
        <v>45927</v>
      </c>
      <c r="F4" s="76">
        <v>40903</v>
      </c>
      <c r="G4" s="76">
        <v>110038</v>
      </c>
      <c r="H4" s="76">
        <v>118625</v>
      </c>
    </row>
    <row r="5" spans="1:8" ht="15">
      <c r="A5" s="90" t="s">
        <v>145</v>
      </c>
      <c r="B5" s="77">
        <v>141977</v>
      </c>
      <c r="C5" s="77">
        <v>76983</v>
      </c>
      <c r="D5" s="77">
        <v>64994</v>
      </c>
      <c r="E5" s="77">
        <v>18979</v>
      </c>
      <c r="F5" s="77">
        <v>7006</v>
      </c>
      <c r="G5" s="77">
        <v>58004</v>
      </c>
      <c r="H5" s="77">
        <v>57987</v>
      </c>
    </row>
    <row r="6" spans="1:8" ht="15">
      <c r="A6" s="90" t="s">
        <v>71</v>
      </c>
      <c r="B6" s="77">
        <v>65409</v>
      </c>
      <c r="C6" s="77">
        <v>33147</v>
      </c>
      <c r="D6" s="77">
        <v>32262</v>
      </c>
      <c r="E6" s="77">
        <v>7004</v>
      </c>
      <c r="F6" s="77">
        <v>10554</v>
      </c>
      <c r="G6" s="77">
        <v>26143</v>
      </c>
      <c r="H6" s="77">
        <v>21708</v>
      </c>
    </row>
    <row r="7" spans="1:8" ht="15">
      <c r="A7" s="90" t="s">
        <v>73</v>
      </c>
      <c r="B7" s="77">
        <v>30107</v>
      </c>
      <c r="C7" s="77">
        <v>15578</v>
      </c>
      <c r="D7" s="77">
        <v>14529</v>
      </c>
      <c r="E7" s="77">
        <v>5027</v>
      </c>
      <c r="F7" s="77">
        <v>5626</v>
      </c>
      <c r="G7" s="77">
        <v>10551</v>
      </c>
      <c r="H7" s="77">
        <v>8904</v>
      </c>
    </row>
    <row r="8" spans="1:8" ht="15">
      <c r="A8" s="90" t="s">
        <v>72</v>
      </c>
      <c r="B8" s="77">
        <v>41244</v>
      </c>
      <c r="C8" s="77">
        <v>14257</v>
      </c>
      <c r="D8" s="77">
        <v>26987</v>
      </c>
      <c r="E8" s="77">
        <v>7758</v>
      </c>
      <c r="F8" s="77">
        <v>9520</v>
      </c>
      <c r="G8" s="77">
        <v>6499</v>
      </c>
      <c r="H8" s="77">
        <v>17467</v>
      </c>
    </row>
    <row r="9" spans="1:8" ht="15">
      <c r="A9" s="156" t="s">
        <v>74</v>
      </c>
      <c r="B9" s="77">
        <v>36756</v>
      </c>
      <c r="C9" s="77">
        <v>16000</v>
      </c>
      <c r="D9" s="77">
        <v>20756</v>
      </c>
      <c r="E9" s="77">
        <v>7159</v>
      </c>
      <c r="F9" s="77">
        <v>8197</v>
      </c>
      <c r="G9" s="77">
        <v>8841</v>
      </c>
      <c r="H9" s="77">
        <v>12559</v>
      </c>
    </row>
    <row r="10" ht="15">
      <c r="E10" s="19"/>
    </row>
    <row r="11" ht="15">
      <c r="C11" s="7"/>
    </row>
    <row r="12" spans="2:8" ht="15">
      <c r="B12" s="50"/>
      <c r="C12" s="50"/>
      <c r="D12" s="50"/>
      <c r="E12" s="50"/>
      <c r="F12" s="50"/>
      <c r="G12" s="50"/>
      <c r="H12" s="50"/>
    </row>
    <row r="13" spans="2:6" ht="15">
      <c r="B13" s="50"/>
      <c r="C13" s="50"/>
      <c r="D13" s="50"/>
      <c r="E13" s="50"/>
      <c r="F13" s="50"/>
    </row>
    <row r="14" spans="2:12" ht="15">
      <c r="B14" s="50"/>
      <c r="C14" s="50"/>
      <c r="D14" s="50"/>
      <c r="E14" s="50"/>
      <c r="F14" s="50"/>
      <c r="G14" s="50"/>
      <c r="H14" s="50"/>
      <c r="L14" s="50"/>
    </row>
    <row r="15" spans="2:12" ht="15">
      <c r="B15" s="50"/>
      <c r="C15" s="50"/>
      <c r="D15" s="50"/>
      <c r="E15" s="50"/>
      <c r="F15" s="50"/>
      <c r="G15" s="50"/>
      <c r="H15" s="50"/>
      <c r="L15" s="50"/>
    </row>
    <row r="16" spans="2:12" ht="15">
      <c r="B16" s="50"/>
      <c r="C16" s="50"/>
      <c r="D16" s="50"/>
      <c r="E16" s="50"/>
      <c r="F16" s="50"/>
      <c r="G16" s="50"/>
      <c r="H16" s="50"/>
      <c r="L16" s="50"/>
    </row>
    <row r="17" spans="2:12" ht="15">
      <c r="B17" s="50"/>
      <c r="C17" s="50"/>
      <c r="D17" s="50"/>
      <c r="E17" s="50"/>
      <c r="F17" s="50"/>
      <c r="G17" s="50"/>
      <c r="H17" s="50"/>
      <c r="L17" s="50"/>
    </row>
    <row r="18" spans="2:12" ht="15">
      <c r="B18" s="50"/>
      <c r="C18" s="50"/>
      <c r="D18" s="50"/>
      <c r="E18" s="50"/>
      <c r="F18" s="50"/>
      <c r="G18" s="50"/>
      <c r="H18" s="50"/>
      <c r="L18" s="50"/>
    </row>
    <row r="19" spans="2:12" ht="15">
      <c r="B19" s="50"/>
      <c r="C19" s="50"/>
      <c r="D19" s="50"/>
      <c r="E19" s="50"/>
      <c r="F19" s="50"/>
      <c r="G19" s="50"/>
      <c r="H19" s="50"/>
      <c r="L19" s="50"/>
    </row>
    <row r="20" spans="2:12" ht="15">
      <c r="B20" s="50"/>
      <c r="C20" s="50"/>
      <c r="D20" s="50"/>
      <c r="E20" s="50"/>
      <c r="F20" s="50"/>
      <c r="L20" s="50"/>
    </row>
    <row r="21" ht="15">
      <c r="L21" s="50"/>
    </row>
    <row r="22" ht="15">
      <c r="L22" s="50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40.421875" style="51" customWidth="1"/>
    <col min="2" max="8" width="11.421875" style="51" customWidth="1"/>
    <col min="9" max="16384" width="9.140625" style="51" customWidth="1"/>
  </cols>
  <sheetData>
    <row r="1" spans="1:8" ht="15" customHeight="1">
      <c r="A1" s="228" t="s">
        <v>202</v>
      </c>
      <c r="B1" s="228"/>
      <c r="C1" s="228"/>
      <c r="D1" s="228"/>
      <c r="E1" s="228"/>
      <c r="F1" s="228"/>
      <c r="G1" s="228"/>
      <c r="H1" s="228"/>
    </row>
    <row r="2" spans="1:8" ht="15">
      <c r="A2" s="228"/>
      <c r="B2" s="228"/>
      <c r="C2" s="228"/>
      <c r="D2" s="228"/>
      <c r="E2" s="228"/>
      <c r="F2" s="228"/>
      <c r="G2" s="228"/>
      <c r="H2" s="228"/>
    </row>
    <row r="3" spans="1:8" ht="15">
      <c r="A3" s="229" t="s">
        <v>120</v>
      </c>
      <c r="B3" s="173" t="s">
        <v>55</v>
      </c>
      <c r="C3" s="173"/>
      <c r="D3" s="173"/>
      <c r="E3" s="173" t="s">
        <v>37</v>
      </c>
      <c r="F3" s="227"/>
      <c r="G3" s="173" t="s">
        <v>36</v>
      </c>
      <c r="H3" s="227"/>
    </row>
    <row r="4" spans="1:8" ht="15">
      <c r="A4" s="229"/>
      <c r="B4" s="201" t="s">
        <v>9</v>
      </c>
      <c r="C4" s="201" t="s">
        <v>34</v>
      </c>
      <c r="D4" s="201" t="s">
        <v>35</v>
      </c>
      <c r="E4" s="201" t="s">
        <v>34</v>
      </c>
      <c r="F4" s="201" t="s">
        <v>35</v>
      </c>
      <c r="G4" s="201" t="s">
        <v>34</v>
      </c>
      <c r="H4" s="201" t="s">
        <v>35</v>
      </c>
    </row>
    <row r="5" spans="1:8" ht="30" customHeight="1">
      <c r="A5" s="229"/>
      <c r="B5" s="201"/>
      <c r="C5" s="201"/>
      <c r="D5" s="201"/>
      <c r="E5" s="201"/>
      <c r="F5" s="201"/>
      <c r="G5" s="201"/>
      <c r="H5" s="201"/>
    </row>
    <row r="6" spans="1:8" ht="15" customHeight="1">
      <c r="A6" s="229"/>
      <c r="B6" s="76">
        <v>1149817</v>
      </c>
      <c r="C6" s="76">
        <v>431440</v>
      </c>
      <c r="D6" s="76">
        <v>718378</v>
      </c>
      <c r="E6" s="76">
        <v>58322</v>
      </c>
      <c r="F6" s="76">
        <v>121758</v>
      </c>
      <c r="G6" s="76">
        <v>373118</v>
      </c>
      <c r="H6" s="76">
        <v>596620</v>
      </c>
    </row>
    <row r="7" spans="1:8" ht="15">
      <c r="A7" s="123" t="s">
        <v>75</v>
      </c>
      <c r="B7" s="76">
        <v>322839</v>
      </c>
      <c r="C7" s="76">
        <v>136897</v>
      </c>
      <c r="D7" s="76">
        <v>185942</v>
      </c>
      <c r="E7" s="76">
        <v>13346</v>
      </c>
      <c r="F7" s="76">
        <v>20644</v>
      </c>
      <c r="G7" s="76">
        <v>123550</v>
      </c>
      <c r="H7" s="76">
        <v>165298</v>
      </c>
    </row>
    <row r="8" spans="1:8" ht="15">
      <c r="A8" s="123" t="s">
        <v>83</v>
      </c>
      <c r="B8" s="76">
        <v>404708</v>
      </c>
      <c r="C8" s="76">
        <v>158890</v>
      </c>
      <c r="D8" s="76">
        <v>245818</v>
      </c>
      <c r="E8" s="76">
        <v>22506</v>
      </c>
      <c r="F8" s="76">
        <v>39688</v>
      </c>
      <c r="G8" s="76">
        <v>136384</v>
      </c>
      <c r="H8" s="76">
        <v>206130</v>
      </c>
    </row>
    <row r="9" spans="1:8" ht="15">
      <c r="A9" s="123" t="s">
        <v>84</v>
      </c>
      <c r="B9" s="76">
        <v>422271</v>
      </c>
      <c r="C9" s="76">
        <v>135653</v>
      </c>
      <c r="D9" s="76">
        <v>286618</v>
      </c>
      <c r="E9" s="76">
        <v>22469</v>
      </c>
      <c r="F9" s="76">
        <v>61425</v>
      </c>
      <c r="G9" s="76">
        <v>113184</v>
      </c>
      <c r="H9" s="76">
        <v>225192</v>
      </c>
    </row>
    <row r="10" spans="1:8" ht="15">
      <c r="A10" s="158"/>
      <c r="B10" s="159"/>
      <c r="C10" s="159"/>
      <c r="D10" s="159"/>
      <c r="E10" s="159"/>
      <c r="F10" s="159"/>
      <c r="G10" s="159"/>
      <c r="H10" s="160"/>
    </row>
    <row r="11" spans="1:8" ht="15">
      <c r="A11" s="157" t="s">
        <v>61</v>
      </c>
      <c r="B11" s="120">
        <v>444637</v>
      </c>
      <c r="C11" s="120">
        <v>181975</v>
      </c>
      <c r="D11" s="120">
        <v>262662</v>
      </c>
      <c r="E11" s="120">
        <v>8107</v>
      </c>
      <c r="F11" s="120">
        <v>19285</v>
      </c>
      <c r="G11" s="120">
        <v>173868</v>
      </c>
      <c r="H11" s="120">
        <v>243377</v>
      </c>
    </row>
    <row r="12" spans="1:8" ht="15">
      <c r="A12" s="157" t="s">
        <v>56</v>
      </c>
      <c r="B12" s="120">
        <v>414757</v>
      </c>
      <c r="C12" s="120">
        <v>142069</v>
      </c>
      <c r="D12" s="120">
        <v>272688</v>
      </c>
      <c r="E12" s="120">
        <v>9738</v>
      </c>
      <c r="F12" s="120">
        <v>32662</v>
      </c>
      <c r="G12" s="120">
        <v>132331</v>
      </c>
      <c r="H12" s="120">
        <v>240026</v>
      </c>
    </row>
    <row r="13" spans="1:8" ht="15">
      <c r="A13" s="157" t="s">
        <v>101</v>
      </c>
      <c r="B13" s="120">
        <v>95632</v>
      </c>
      <c r="C13" s="120">
        <v>30495</v>
      </c>
      <c r="D13" s="120">
        <v>65137</v>
      </c>
      <c r="E13" s="120">
        <v>7747</v>
      </c>
      <c r="F13" s="120">
        <v>16641</v>
      </c>
      <c r="G13" s="120">
        <v>22748</v>
      </c>
      <c r="H13" s="120">
        <v>48496</v>
      </c>
    </row>
    <row r="14" spans="1:8" ht="15">
      <c r="A14" s="157" t="s">
        <v>57</v>
      </c>
      <c r="B14" s="120">
        <v>160996</v>
      </c>
      <c r="C14" s="120">
        <v>62874</v>
      </c>
      <c r="D14" s="120">
        <v>98122</v>
      </c>
      <c r="E14" s="120">
        <v>23261</v>
      </c>
      <c r="F14" s="120">
        <v>37890</v>
      </c>
      <c r="G14" s="120">
        <v>39613</v>
      </c>
      <c r="H14" s="120">
        <v>60232</v>
      </c>
    </row>
    <row r="15" spans="1:8" ht="15">
      <c r="A15" s="157" t="s">
        <v>102</v>
      </c>
      <c r="B15" s="120">
        <v>33795</v>
      </c>
      <c r="C15" s="120">
        <v>14026</v>
      </c>
      <c r="D15" s="120">
        <v>19769</v>
      </c>
      <c r="E15" s="120">
        <v>9468</v>
      </c>
      <c r="F15" s="120">
        <v>15280</v>
      </c>
      <c r="G15" s="120">
        <v>4558</v>
      </c>
      <c r="H15" s="120">
        <v>4488</v>
      </c>
    </row>
    <row r="16" ht="15">
      <c r="I16" s="50"/>
    </row>
    <row r="17" ht="15">
      <c r="I17" s="50"/>
    </row>
    <row r="18" ht="15">
      <c r="I18" s="50"/>
    </row>
    <row r="20" ht="15">
      <c r="I20" s="50"/>
    </row>
    <row r="25" ht="15">
      <c r="E25" s="19"/>
    </row>
  </sheetData>
  <sheetProtection/>
  <mergeCells count="12">
    <mergeCell ref="G4:G5"/>
    <mergeCell ref="H4:H5"/>
    <mergeCell ref="A1:H2"/>
    <mergeCell ref="B3:D3"/>
    <mergeCell ref="E3:F3"/>
    <mergeCell ref="G3:H3"/>
    <mergeCell ref="A3:A6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4">
      <selection activeCell="A22" sqref="A22"/>
    </sheetView>
  </sheetViews>
  <sheetFormatPr defaultColWidth="9.140625" defaultRowHeight="15"/>
  <cols>
    <col min="1" max="1" width="28.00390625" style="51" customWidth="1"/>
    <col min="2" max="6" width="10.28125" style="51" customWidth="1"/>
    <col min="7" max="7" width="13.7109375" style="51" bestFit="1" customWidth="1"/>
    <col min="8" max="8" width="14.28125" style="51" customWidth="1"/>
    <col min="9" max="16384" width="9.140625" style="51" customWidth="1"/>
  </cols>
  <sheetData>
    <row r="1" spans="1:8" ht="15.75">
      <c r="A1" s="31" t="s">
        <v>223</v>
      </c>
      <c r="B1" s="34"/>
      <c r="C1" s="34"/>
      <c r="D1" s="34"/>
      <c r="E1" s="34"/>
      <c r="F1" s="34"/>
      <c r="G1" s="35"/>
      <c r="H1" s="35"/>
    </row>
    <row r="2" spans="1:8" ht="15" customHeight="1">
      <c r="A2" s="205"/>
      <c r="B2" s="205" t="s">
        <v>9</v>
      </c>
      <c r="C2" s="205" t="s">
        <v>53</v>
      </c>
      <c r="D2" s="205"/>
      <c r="E2" s="205" t="s">
        <v>200</v>
      </c>
      <c r="F2" s="205"/>
      <c r="G2" s="218" t="s">
        <v>179</v>
      </c>
      <c r="H2" s="218" t="s">
        <v>171</v>
      </c>
    </row>
    <row r="3" spans="1:8" ht="15">
      <c r="A3" s="205"/>
      <c r="B3" s="205"/>
      <c r="C3" s="205"/>
      <c r="D3" s="205"/>
      <c r="E3" s="205"/>
      <c r="F3" s="205"/>
      <c r="G3" s="218"/>
      <c r="H3" s="218"/>
    </row>
    <row r="4" spans="1:8" ht="15">
      <c r="A4" s="205"/>
      <c r="B4" s="205"/>
      <c r="C4" s="154" t="s">
        <v>34</v>
      </c>
      <c r="D4" s="154" t="s">
        <v>35</v>
      </c>
      <c r="E4" s="154" t="s">
        <v>37</v>
      </c>
      <c r="F4" s="154" t="s">
        <v>36</v>
      </c>
      <c r="G4" s="218"/>
      <c r="H4" s="218"/>
    </row>
    <row r="5" spans="1:13" ht="15">
      <c r="A5" s="161" t="s">
        <v>122</v>
      </c>
      <c r="B5" s="77">
        <v>620115</v>
      </c>
      <c r="C5" s="77">
        <v>309359</v>
      </c>
      <c r="D5" s="77">
        <v>310757</v>
      </c>
      <c r="E5" s="77">
        <v>152280</v>
      </c>
      <c r="F5" s="77">
        <v>467836</v>
      </c>
      <c r="G5" s="77">
        <v>330755</v>
      </c>
      <c r="H5" s="77">
        <v>289360</v>
      </c>
      <c r="L5" s="50"/>
      <c r="M5" s="50"/>
    </row>
    <row r="6" spans="1:14" ht="15">
      <c r="A6" s="162" t="s">
        <v>92</v>
      </c>
      <c r="B6" s="77">
        <v>205051</v>
      </c>
      <c r="C6" s="77">
        <v>103776</v>
      </c>
      <c r="D6" s="77">
        <v>101275</v>
      </c>
      <c r="E6" s="77">
        <v>48261</v>
      </c>
      <c r="F6" s="77">
        <v>156789</v>
      </c>
      <c r="G6" s="77">
        <v>96934</v>
      </c>
      <c r="H6" s="77">
        <v>108117</v>
      </c>
      <c r="I6" s="50"/>
      <c r="L6" s="7"/>
      <c r="M6" s="50"/>
      <c r="N6" s="50"/>
    </row>
    <row r="7" spans="1:14" ht="15">
      <c r="A7" s="162" t="s">
        <v>93</v>
      </c>
      <c r="B7" s="77">
        <v>222600</v>
      </c>
      <c r="C7" s="77">
        <v>100285</v>
      </c>
      <c r="D7" s="77">
        <v>122315</v>
      </c>
      <c r="E7" s="77">
        <v>62710</v>
      </c>
      <c r="F7" s="77">
        <v>159890</v>
      </c>
      <c r="G7" s="77">
        <v>105692</v>
      </c>
      <c r="H7" s="77">
        <v>116908</v>
      </c>
      <c r="L7" s="50"/>
      <c r="M7" s="50"/>
      <c r="N7" s="50"/>
    </row>
    <row r="8" spans="1:14" ht="15">
      <c r="A8" s="162" t="s">
        <v>94</v>
      </c>
      <c r="B8" s="77">
        <v>165277</v>
      </c>
      <c r="C8" s="77">
        <v>83058</v>
      </c>
      <c r="D8" s="77">
        <v>82219</v>
      </c>
      <c r="E8" s="77">
        <v>35561</v>
      </c>
      <c r="F8" s="77">
        <v>129716</v>
      </c>
      <c r="G8" s="77">
        <v>111953</v>
      </c>
      <c r="H8" s="77">
        <v>53324</v>
      </c>
      <c r="L8" s="50"/>
      <c r="M8" s="50"/>
      <c r="N8" s="50"/>
    </row>
    <row r="9" spans="1:14" ht="15">
      <c r="A9" s="162" t="s">
        <v>95</v>
      </c>
      <c r="B9" s="77">
        <v>18793</v>
      </c>
      <c r="C9" s="77">
        <v>16258</v>
      </c>
      <c r="D9" s="77">
        <v>2535</v>
      </c>
      <c r="E9" s="77">
        <v>3634</v>
      </c>
      <c r="F9" s="77">
        <v>15159</v>
      </c>
      <c r="G9" s="77">
        <v>10414</v>
      </c>
      <c r="H9" s="77">
        <v>8379</v>
      </c>
      <c r="L9" s="50"/>
      <c r="M9" s="50"/>
      <c r="N9" s="50"/>
    </row>
    <row r="10" spans="1:14" ht="15">
      <c r="A10" s="162" t="s">
        <v>103</v>
      </c>
      <c r="B10" s="77">
        <v>8395</v>
      </c>
      <c r="C10" s="77">
        <v>5981</v>
      </c>
      <c r="D10" s="77">
        <v>2414</v>
      </c>
      <c r="E10" s="77">
        <v>2113</v>
      </c>
      <c r="F10" s="77">
        <v>6282</v>
      </c>
      <c r="G10" s="77">
        <v>5763</v>
      </c>
      <c r="H10" s="77">
        <v>2632</v>
      </c>
      <c r="L10" s="50"/>
      <c r="M10" s="50"/>
      <c r="N10" s="50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28" t="s">
        <v>224</v>
      </c>
      <c r="B12" s="34"/>
      <c r="C12" s="34"/>
      <c r="D12" s="34"/>
      <c r="E12" s="34"/>
      <c r="F12" s="34"/>
      <c r="G12" s="35"/>
      <c r="H12" s="35"/>
      <c r="N12" s="50"/>
    </row>
    <row r="13" spans="1:8" ht="15" customHeight="1">
      <c r="A13" s="205"/>
      <c r="B13" s="205" t="s">
        <v>9</v>
      </c>
      <c r="C13" s="205" t="s">
        <v>53</v>
      </c>
      <c r="D13" s="205"/>
      <c r="E13" s="205" t="s">
        <v>66</v>
      </c>
      <c r="F13" s="205"/>
      <c r="G13" s="218" t="s">
        <v>179</v>
      </c>
      <c r="H13" s="218" t="s">
        <v>171</v>
      </c>
    </row>
    <row r="14" spans="1:8" ht="15">
      <c r="A14" s="205"/>
      <c r="B14" s="205"/>
      <c r="C14" s="205"/>
      <c r="D14" s="205"/>
      <c r="E14" s="205"/>
      <c r="F14" s="205"/>
      <c r="G14" s="218"/>
      <c r="H14" s="218"/>
    </row>
    <row r="15" spans="1:8" ht="15">
      <c r="A15" s="205"/>
      <c r="B15" s="205"/>
      <c r="C15" s="154" t="s">
        <v>34</v>
      </c>
      <c r="D15" s="154" t="s">
        <v>35</v>
      </c>
      <c r="E15" s="154" t="s">
        <v>37</v>
      </c>
      <c r="F15" s="154" t="s">
        <v>36</v>
      </c>
      <c r="G15" s="218"/>
      <c r="H15" s="218"/>
    </row>
    <row r="16" spans="1:8" ht="15">
      <c r="A16" s="161" t="s">
        <v>122</v>
      </c>
      <c r="B16" s="77">
        <v>620115</v>
      </c>
      <c r="C16" s="77">
        <v>309359</v>
      </c>
      <c r="D16" s="77">
        <v>310757</v>
      </c>
      <c r="E16" s="77">
        <v>152280</v>
      </c>
      <c r="F16" s="77">
        <v>467836</v>
      </c>
      <c r="G16" s="77">
        <v>330755</v>
      </c>
      <c r="H16" s="77">
        <v>289360</v>
      </c>
    </row>
    <row r="17" spans="1:8" ht="15">
      <c r="A17" s="162"/>
      <c r="B17" s="76"/>
      <c r="C17" s="76"/>
      <c r="D17" s="76"/>
      <c r="E17" s="76"/>
      <c r="F17" s="76"/>
      <c r="G17" s="76"/>
      <c r="H17" s="76"/>
    </row>
    <row r="18" spans="1:10" ht="15">
      <c r="A18" s="162" t="s">
        <v>61</v>
      </c>
      <c r="B18" s="77">
        <v>248254</v>
      </c>
      <c r="C18" s="77">
        <v>118814</v>
      </c>
      <c r="D18" s="77">
        <v>129440</v>
      </c>
      <c r="E18" s="77">
        <v>19855</v>
      </c>
      <c r="F18" s="77">
        <v>228400</v>
      </c>
      <c r="G18" s="77">
        <v>166673</v>
      </c>
      <c r="H18" s="77">
        <v>81582</v>
      </c>
      <c r="J18" s="50"/>
    </row>
    <row r="19" spans="1:8" ht="15">
      <c r="A19" s="162" t="s">
        <v>56</v>
      </c>
      <c r="B19" s="77">
        <v>184017</v>
      </c>
      <c r="C19" s="77">
        <v>91679</v>
      </c>
      <c r="D19" s="77">
        <v>92338</v>
      </c>
      <c r="E19" s="77">
        <v>30267</v>
      </c>
      <c r="F19" s="77">
        <v>153750</v>
      </c>
      <c r="G19" s="77">
        <v>121573</v>
      </c>
      <c r="H19" s="77">
        <v>62444</v>
      </c>
    </row>
    <row r="20" spans="1:8" ht="15">
      <c r="A20" s="162" t="s">
        <v>101</v>
      </c>
      <c r="B20" s="77">
        <v>45424</v>
      </c>
      <c r="C20" s="77">
        <v>22767</v>
      </c>
      <c r="D20" s="77">
        <v>22657</v>
      </c>
      <c r="E20" s="77">
        <v>21367</v>
      </c>
      <c r="F20" s="77">
        <v>24057</v>
      </c>
      <c r="G20" s="77">
        <v>14824</v>
      </c>
      <c r="H20" s="77">
        <v>30599</v>
      </c>
    </row>
    <row r="21" spans="1:8" ht="15">
      <c r="A21" s="162" t="s">
        <v>57</v>
      </c>
      <c r="B21" s="77">
        <v>97175</v>
      </c>
      <c r="C21" s="77">
        <v>51607</v>
      </c>
      <c r="D21" s="77">
        <v>45568</v>
      </c>
      <c r="E21" s="77">
        <v>51064</v>
      </c>
      <c r="F21" s="77">
        <v>46111</v>
      </c>
      <c r="G21" s="77">
        <v>26880</v>
      </c>
      <c r="H21" s="77">
        <v>70295</v>
      </c>
    </row>
    <row r="22" spans="1:8" ht="15">
      <c r="A22" s="162" t="s">
        <v>102</v>
      </c>
      <c r="B22" s="77">
        <v>45246</v>
      </c>
      <c r="C22" s="77">
        <v>24492</v>
      </c>
      <c r="D22" s="77">
        <v>20754</v>
      </c>
      <c r="E22" s="77">
        <v>29727</v>
      </c>
      <c r="F22" s="77">
        <v>15518</v>
      </c>
      <c r="G22" s="77">
        <v>806</v>
      </c>
      <c r="H22" s="77">
        <v>44440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E25" s="19"/>
    </row>
    <row r="26" spans="2:8" ht="15">
      <c r="B26" s="50"/>
      <c r="C26" s="50"/>
      <c r="D26" s="50"/>
      <c r="E26" s="50"/>
      <c r="F26" s="50"/>
      <c r="G26" s="50"/>
      <c r="H26" s="50"/>
    </row>
    <row r="28" spans="2:13" ht="15">
      <c r="B28" s="50"/>
      <c r="C28" s="50"/>
      <c r="D28" s="50"/>
      <c r="E28" s="50"/>
      <c r="F28" s="50"/>
      <c r="G28" s="50"/>
      <c r="H28" s="50"/>
      <c r="M28" s="50"/>
    </row>
    <row r="29" spans="2:13" ht="15">
      <c r="B29" s="50"/>
      <c r="C29" s="50"/>
      <c r="D29" s="50"/>
      <c r="E29" s="50"/>
      <c r="F29" s="50"/>
      <c r="G29" s="50"/>
      <c r="H29" s="50"/>
      <c r="M29" s="50"/>
    </row>
    <row r="30" spans="2:13" ht="15">
      <c r="B30" s="50"/>
      <c r="C30" s="50"/>
      <c r="D30" s="50"/>
      <c r="E30" s="50"/>
      <c r="F30" s="50"/>
      <c r="G30" s="50"/>
      <c r="H30" s="50"/>
      <c r="M30" s="50"/>
    </row>
    <row r="31" spans="2:13" ht="15">
      <c r="B31" s="50"/>
      <c r="C31" s="50"/>
      <c r="D31" s="50"/>
      <c r="E31" s="50"/>
      <c r="F31" s="50"/>
      <c r="G31" s="50"/>
      <c r="H31" s="50"/>
      <c r="M31" s="50"/>
    </row>
    <row r="32" spans="2:13" ht="15">
      <c r="B32" s="50"/>
      <c r="C32" s="50"/>
      <c r="D32" s="50"/>
      <c r="E32" s="50"/>
      <c r="F32" s="50"/>
      <c r="G32" s="50"/>
      <c r="H32" s="50"/>
      <c r="M32" s="50"/>
    </row>
    <row r="33" spans="5:6" ht="15">
      <c r="E33" s="50"/>
      <c r="F33" s="50"/>
    </row>
    <row r="34" ht="15">
      <c r="M34" s="50"/>
    </row>
    <row r="36" ht="15">
      <c r="H36" s="50"/>
    </row>
  </sheetData>
  <sheetProtection/>
  <mergeCells count="12">
    <mergeCell ref="A2:A4"/>
    <mergeCell ref="B2:B4"/>
    <mergeCell ref="C2:D3"/>
    <mergeCell ref="E2:F3"/>
    <mergeCell ref="A13:A15"/>
    <mergeCell ref="G2:G4"/>
    <mergeCell ref="H2:H4"/>
    <mergeCell ref="B13:B15"/>
    <mergeCell ref="C13:D14"/>
    <mergeCell ref="E13:F14"/>
    <mergeCell ref="G13:G15"/>
    <mergeCell ref="H13:H15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0">
      <selection activeCell="A22" sqref="A22"/>
    </sheetView>
  </sheetViews>
  <sheetFormatPr defaultColWidth="9.140625" defaultRowHeight="15"/>
  <cols>
    <col min="1" max="1" width="44.57421875" style="51" customWidth="1"/>
    <col min="2" max="6" width="9.00390625" style="51" bestFit="1" customWidth="1"/>
    <col min="7" max="7" width="14.140625" style="51" customWidth="1"/>
    <col min="8" max="8" width="15.28125" style="51" customWidth="1"/>
    <col min="9" max="9" width="16.140625" style="51" customWidth="1"/>
    <col min="10" max="16384" width="9.140625" style="51" customWidth="1"/>
  </cols>
  <sheetData>
    <row r="1" spans="1:9" ht="15">
      <c r="A1" s="163" t="s">
        <v>225</v>
      </c>
      <c r="B1" s="119"/>
      <c r="C1" s="119"/>
      <c r="D1" s="119"/>
      <c r="E1" s="119"/>
      <c r="F1" s="119"/>
      <c r="G1" s="119"/>
      <c r="H1" s="119"/>
      <c r="I1" s="90"/>
    </row>
    <row r="2" spans="1:9" ht="15" customHeight="1">
      <c r="A2" s="205"/>
      <c r="B2" s="205" t="s">
        <v>9</v>
      </c>
      <c r="C2" s="205" t="s">
        <v>53</v>
      </c>
      <c r="D2" s="205"/>
      <c r="E2" s="205" t="s">
        <v>66</v>
      </c>
      <c r="F2" s="205"/>
      <c r="G2" s="218" t="s">
        <v>179</v>
      </c>
      <c r="H2" s="218" t="s">
        <v>171</v>
      </c>
      <c r="I2" s="218" t="s">
        <v>196</v>
      </c>
    </row>
    <row r="3" spans="1:9" ht="15">
      <c r="A3" s="205"/>
      <c r="B3" s="205"/>
      <c r="C3" s="205"/>
      <c r="D3" s="205"/>
      <c r="E3" s="205"/>
      <c r="F3" s="205"/>
      <c r="G3" s="218"/>
      <c r="H3" s="218"/>
      <c r="I3" s="218"/>
    </row>
    <row r="4" spans="1:9" ht="15">
      <c r="A4" s="205"/>
      <c r="B4" s="205"/>
      <c r="C4" s="154" t="s">
        <v>34</v>
      </c>
      <c r="D4" s="154" t="s">
        <v>35</v>
      </c>
      <c r="E4" s="154" t="s">
        <v>37</v>
      </c>
      <c r="F4" s="154" t="s">
        <v>36</v>
      </c>
      <c r="G4" s="218"/>
      <c r="H4" s="218"/>
      <c r="I4" s="218"/>
    </row>
    <row r="5" spans="1:10" ht="15">
      <c r="A5" s="161" t="s">
        <v>146</v>
      </c>
      <c r="B5" s="76">
        <v>557441</v>
      </c>
      <c r="C5" s="76">
        <v>284458</v>
      </c>
      <c r="D5" s="76">
        <v>272983</v>
      </c>
      <c r="E5" s="76">
        <v>139407</v>
      </c>
      <c r="F5" s="76">
        <v>418034</v>
      </c>
      <c r="G5" s="76">
        <v>297482</v>
      </c>
      <c r="H5" s="76">
        <v>259959</v>
      </c>
      <c r="I5" s="154"/>
      <c r="J5" s="50"/>
    </row>
    <row r="6" spans="1:9" ht="31.5" customHeight="1">
      <c r="A6" s="164" t="s">
        <v>104</v>
      </c>
      <c r="B6" s="76">
        <v>78984</v>
      </c>
      <c r="C6" s="76">
        <v>31573</v>
      </c>
      <c r="D6" s="76">
        <v>47411</v>
      </c>
      <c r="E6" s="76">
        <v>25836</v>
      </c>
      <c r="F6" s="76">
        <v>53148</v>
      </c>
      <c r="G6" s="76">
        <v>47198</v>
      </c>
      <c r="H6" s="76">
        <v>31786</v>
      </c>
      <c r="I6" s="91">
        <v>81315</v>
      </c>
    </row>
    <row r="7" spans="1:9" ht="30.75" customHeight="1">
      <c r="A7" s="164" t="s">
        <v>105</v>
      </c>
      <c r="B7" s="76">
        <v>3082</v>
      </c>
      <c r="C7" s="76">
        <v>2706</v>
      </c>
      <c r="D7" s="76">
        <v>376</v>
      </c>
      <c r="E7" s="76">
        <v>455</v>
      </c>
      <c r="F7" s="76">
        <v>2627</v>
      </c>
      <c r="G7" s="76">
        <v>2437</v>
      </c>
      <c r="H7" s="76">
        <v>645</v>
      </c>
      <c r="I7" s="91">
        <v>14118</v>
      </c>
    </row>
    <row r="8" spans="1:9" ht="31.5" customHeight="1">
      <c r="A8" s="164" t="s">
        <v>106</v>
      </c>
      <c r="B8" s="76">
        <v>212122</v>
      </c>
      <c r="C8" s="76">
        <v>117013</v>
      </c>
      <c r="D8" s="76">
        <v>95109</v>
      </c>
      <c r="E8" s="76">
        <v>52737</v>
      </c>
      <c r="F8" s="76">
        <v>159386</v>
      </c>
      <c r="G8" s="76">
        <v>104960</v>
      </c>
      <c r="H8" s="76">
        <v>107162</v>
      </c>
      <c r="I8" s="91">
        <v>263081</v>
      </c>
    </row>
    <row r="9" spans="1:10" ht="30">
      <c r="A9" s="164" t="s">
        <v>90</v>
      </c>
      <c r="B9" s="76">
        <v>19076</v>
      </c>
      <c r="C9" s="76">
        <v>10575</v>
      </c>
      <c r="D9" s="76">
        <v>8501</v>
      </c>
      <c r="E9" s="76">
        <v>8297</v>
      </c>
      <c r="F9" s="76">
        <v>10779</v>
      </c>
      <c r="G9" s="76">
        <v>5799</v>
      </c>
      <c r="H9" s="76">
        <v>13277</v>
      </c>
      <c r="I9" s="91">
        <v>44586</v>
      </c>
      <c r="J9" s="50"/>
    </row>
    <row r="10" spans="1:9" ht="32.25" customHeight="1">
      <c r="A10" s="164" t="s">
        <v>107</v>
      </c>
      <c r="B10" s="76">
        <v>220769</v>
      </c>
      <c r="C10" s="76">
        <v>109143</v>
      </c>
      <c r="D10" s="76">
        <v>111626</v>
      </c>
      <c r="E10" s="76">
        <v>33050</v>
      </c>
      <c r="F10" s="76">
        <v>187719</v>
      </c>
      <c r="G10" s="76">
        <v>134813</v>
      </c>
      <c r="H10" s="76">
        <v>85957</v>
      </c>
      <c r="I10" s="91">
        <v>379276</v>
      </c>
    </row>
    <row r="11" spans="1:9" ht="31.5" customHeight="1">
      <c r="A11" s="164" t="s">
        <v>91</v>
      </c>
      <c r="B11" s="76">
        <v>15333</v>
      </c>
      <c r="C11" s="76">
        <v>8711</v>
      </c>
      <c r="D11" s="76">
        <v>6622</v>
      </c>
      <c r="E11" s="76">
        <v>13232</v>
      </c>
      <c r="F11" s="76">
        <v>2100</v>
      </c>
      <c r="G11" s="76">
        <v>0</v>
      </c>
      <c r="H11" s="76">
        <v>15333</v>
      </c>
      <c r="I11" s="91">
        <v>58432</v>
      </c>
    </row>
    <row r="12" spans="1:9" ht="30">
      <c r="A12" s="164" t="s">
        <v>108</v>
      </c>
      <c r="B12" s="76">
        <v>8075</v>
      </c>
      <c r="C12" s="76">
        <v>4737</v>
      </c>
      <c r="D12" s="76">
        <v>3338</v>
      </c>
      <c r="E12" s="76">
        <v>5800</v>
      </c>
      <c r="F12" s="76">
        <v>2275</v>
      </c>
      <c r="G12" s="76">
        <v>2275</v>
      </c>
      <c r="H12" s="76">
        <v>5800</v>
      </c>
      <c r="I12" s="91">
        <v>49451</v>
      </c>
    </row>
    <row r="13" spans="1:9" ht="15.75" customHeight="1">
      <c r="A13" s="36"/>
      <c r="B13" s="74"/>
      <c r="C13" s="36"/>
      <c r="D13" s="36"/>
      <c r="E13" s="36"/>
      <c r="F13" s="36"/>
      <c r="G13" s="36"/>
      <c r="H13" s="36"/>
      <c r="I13" s="36"/>
    </row>
    <row r="14" spans="1:8" ht="15.75" customHeight="1">
      <c r="A14" s="230"/>
      <c r="B14" s="231"/>
      <c r="C14" s="231"/>
      <c r="D14" s="231"/>
      <c r="E14" s="231"/>
      <c r="F14" s="231"/>
      <c r="G14" s="231"/>
      <c r="H14" s="231"/>
    </row>
    <row r="15" spans="1:8" ht="15">
      <c r="A15" s="21" t="s">
        <v>226</v>
      </c>
      <c r="B15" s="34"/>
      <c r="C15" s="34"/>
      <c r="D15" s="34"/>
      <c r="E15" s="34"/>
      <c r="F15" s="34"/>
      <c r="G15" s="34"/>
      <c r="H15" s="34"/>
    </row>
    <row r="16" spans="1:11" ht="15">
      <c r="A16" s="205"/>
      <c r="B16" s="205" t="s">
        <v>9</v>
      </c>
      <c r="C16" s="205" t="s">
        <v>53</v>
      </c>
      <c r="D16" s="205"/>
      <c r="E16" s="205" t="s">
        <v>66</v>
      </c>
      <c r="F16" s="205"/>
      <c r="G16" s="218" t="s">
        <v>179</v>
      </c>
      <c r="H16" s="218" t="s">
        <v>171</v>
      </c>
      <c r="K16" s="50"/>
    </row>
    <row r="17" spans="1:11" ht="15">
      <c r="A17" s="205"/>
      <c r="B17" s="205"/>
      <c r="C17" s="205"/>
      <c r="D17" s="205"/>
      <c r="E17" s="205"/>
      <c r="F17" s="205"/>
      <c r="G17" s="218"/>
      <c r="H17" s="218"/>
      <c r="K17" s="50"/>
    </row>
    <row r="18" spans="1:11" ht="15">
      <c r="A18" s="205"/>
      <c r="B18" s="205"/>
      <c r="C18" s="154" t="s">
        <v>34</v>
      </c>
      <c r="D18" s="154" t="s">
        <v>35</v>
      </c>
      <c r="E18" s="154" t="s">
        <v>37</v>
      </c>
      <c r="F18" s="154" t="s">
        <v>36</v>
      </c>
      <c r="G18" s="218"/>
      <c r="H18" s="218"/>
      <c r="K18" s="50"/>
    </row>
    <row r="19" spans="1:11" ht="15">
      <c r="A19" s="165" t="s">
        <v>122</v>
      </c>
      <c r="B19" s="77">
        <v>562866</v>
      </c>
      <c r="C19" s="77">
        <v>287967</v>
      </c>
      <c r="D19" s="77">
        <v>274899</v>
      </c>
      <c r="E19" s="77">
        <v>143708</v>
      </c>
      <c r="F19" s="77">
        <v>419159</v>
      </c>
      <c r="G19" s="77">
        <v>298366</v>
      </c>
      <c r="H19" s="77">
        <v>264501</v>
      </c>
      <c r="K19" s="50"/>
    </row>
    <row r="20" spans="1:11" ht="15">
      <c r="A20" s="90" t="s">
        <v>147</v>
      </c>
      <c r="B20" s="77">
        <v>265466</v>
      </c>
      <c r="C20" s="77">
        <v>141944</v>
      </c>
      <c r="D20" s="77">
        <v>123522</v>
      </c>
      <c r="E20" s="77">
        <v>45238</v>
      </c>
      <c r="F20" s="77">
        <v>220227</v>
      </c>
      <c r="G20" s="77">
        <v>161661</v>
      </c>
      <c r="H20" s="77">
        <v>103805</v>
      </c>
      <c r="K20" s="50"/>
    </row>
    <row r="21" spans="1:11" ht="15">
      <c r="A21" s="90" t="s">
        <v>148</v>
      </c>
      <c r="B21" s="77">
        <v>119870</v>
      </c>
      <c r="C21" s="77">
        <v>65760</v>
      </c>
      <c r="D21" s="77">
        <v>54110</v>
      </c>
      <c r="E21" s="77">
        <v>27176</v>
      </c>
      <c r="F21" s="77">
        <v>92694</v>
      </c>
      <c r="G21" s="77">
        <v>66035</v>
      </c>
      <c r="H21" s="77">
        <v>53835</v>
      </c>
      <c r="K21" s="50"/>
    </row>
    <row r="22" spans="1:11" ht="15">
      <c r="A22" s="90" t="s">
        <v>149</v>
      </c>
      <c r="B22" s="77">
        <v>49298</v>
      </c>
      <c r="C22" s="77">
        <v>25812</v>
      </c>
      <c r="D22" s="77">
        <v>23485</v>
      </c>
      <c r="E22" s="77">
        <v>17965</v>
      </c>
      <c r="F22" s="77">
        <v>31333</v>
      </c>
      <c r="G22" s="77">
        <v>26493</v>
      </c>
      <c r="H22" s="77">
        <v>22805</v>
      </c>
      <c r="K22" s="50"/>
    </row>
    <row r="23" spans="1:8" ht="15">
      <c r="A23" s="90" t="s">
        <v>150</v>
      </c>
      <c r="B23" s="77">
        <v>62317</v>
      </c>
      <c r="C23" s="77">
        <v>24325</v>
      </c>
      <c r="D23" s="77">
        <v>37992</v>
      </c>
      <c r="E23" s="77">
        <v>27134</v>
      </c>
      <c r="F23" s="77">
        <v>35182</v>
      </c>
      <c r="G23" s="77">
        <v>16880</v>
      </c>
      <c r="H23" s="77">
        <v>45437</v>
      </c>
    </row>
    <row r="24" spans="1:11" ht="15">
      <c r="A24" s="90" t="s">
        <v>151</v>
      </c>
      <c r="B24" s="77">
        <v>65916</v>
      </c>
      <c r="C24" s="77">
        <v>30127</v>
      </c>
      <c r="D24" s="77">
        <v>35789</v>
      </c>
      <c r="E24" s="77">
        <v>26194</v>
      </c>
      <c r="F24" s="77">
        <v>39722</v>
      </c>
      <c r="G24" s="77">
        <v>27297</v>
      </c>
      <c r="H24" s="77">
        <v>38619</v>
      </c>
      <c r="K24" s="50"/>
    </row>
  </sheetData>
  <sheetProtection/>
  <mergeCells count="14">
    <mergeCell ref="B16:B18"/>
    <mergeCell ref="C16:D17"/>
    <mergeCell ref="E16:F17"/>
    <mergeCell ref="G16:G18"/>
    <mergeCell ref="H16:H18"/>
    <mergeCell ref="A16:A18"/>
    <mergeCell ref="I2:I4"/>
    <mergeCell ref="A14:H14"/>
    <mergeCell ref="B2:B4"/>
    <mergeCell ref="C2:D3"/>
    <mergeCell ref="E2:F3"/>
    <mergeCell ref="G2:G4"/>
    <mergeCell ref="H2:H4"/>
    <mergeCell ref="A2:A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25.57421875" style="51" customWidth="1"/>
    <col min="2" max="2" width="12.57421875" style="51" customWidth="1"/>
    <col min="3" max="6" width="13.7109375" style="51" bestFit="1" customWidth="1"/>
    <col min="7" max="16384" width="9.140625" style="51" customWidth="1"/>
  </cols>
  <sheetData>
    <row r="1" ht="15.75">
      <c r="A1" s="33" t="s">
        <v>227</v>
      </c>
    </row>
    <row r="2" spans="1:6" ht="15">
      <c r="A2" s="219" t="s">
        <v>121</v>
      </c>
      <c r="B2" s="166"/>
      <c r="C2" s="219" t="s">
        <v>53</v>
      </c>
      <c r="D2" s="219"/>
      <c r="E2" s="219" t="s">
        <v>175</v>
      </c>
      <c r="F2" s="219"/>
    </row>
    <row r="3" spans="1:6" ht="15">
      <c r="A3" s="219"/>
      <c r="B3" s="166" t="s">
        <v>9</v>
      </c>
      <c r="C3" s="166" t="s">
        <v>34</v>
      </c>
      <c r="D3" s="166" t="s">
        <v>35</v>
      </c>
      <c r="E3" s="166" t="s">
        <v>37</v>
      </c>
      <c r="F3" s="166" t="s">
        <v>36</v>
      </c>
    </row>
    <row r="4" spans="1:6" s="4" customFormat="1" ht="15">
      <c r="A4" s="105" t="s">
        <v>9</v>
      </c>
      <c r="B4" s="105">
        <v>866553</v>
      </c>
      <c r="C4" s="105">
        <v>401104</v>
      </c>
      <c r="D4" s="105">
        <v>465449</v>
      </c>
      <c r="E4" s="105">
        <v>104836</v>
      </c>
      <c r="F4" s="105">
        <v>761717</v>
      </c>
    </row>
    <row r="5" spans="1:8" ht="15">
      <c r="A5" s="90" t="s">
        <v>92</v>
      </c>
      <c r="B5" s="120">
        <v>209272</v>
      </c>
      <c r="C5" s="120">
        <v>97669</v>
      </c>
      <c r="D5" s="120">
        <v>111604</v>
      </c>
      <c r="E5" s="120">
        <v>19300</v>
      </c>
      <c r="F5" s="120">
        <v>189972</v>
      </c>
      <c r="H5" s="50"/>
    </row>
    <row r="6" spans="1:7" ht="15">
      <c r="A6" s="90" t="s">
        <v>93</v>
      </c>
      <c r="B6" s="120">
        <v>268599</v>
      </c>
      <c r="C6" s="120">
        <v>126303</v>
      </c>
      <c r="D6" s="120">
        <v>142296</v>
      </c>
      <c r="E6" s="120">
        <v>45434</v>
      </c>
      <c r="F6" s="120">
        <v>223166</v>
      </c>
      <c r="G6" s="50"/>
    </row>
    <row r="7" spans="1:7" ht="15">
      <c r="A7" s="90" t="s">
        <v>94</v>
      </c>
      <c r="B7" s="120">
        <v>324909</v>
      </c>
      <c r="C7" s="120">
        <v>150393</v>
      </c>
      <c r="D7" s="120">
        <v>174516</v>
      </c>
      <c r="E7" s="120">
        <v>35645</v>
      </c>
      <c r="F7" s="120">
        <v>289264</v>
      </c>
      <c r="G7" s="50"/>
    </row>
    <row r="8" spans="1:7" ht="15">
      <c r="A8" s="90" t="s">
        <v>95</v>
      </c>
      <c r="B8" s="120">
        <v>45809</v>
      </c>
      <c r="C8" s="120">
        <v>18744</v>
      </c>
      <c r="D8" s="120">
        <v>27065</v>
      </c>
      <c r="E8" s="120">
        <v>1971</v>
      </c>
      <c r="F8" s="120">
        <v>43838</v>
      </c>
      <c r="G8" s="50"/>
    </row>
    <row r="9" spans="1:7" ht="15">
      <c r="A9" s="90" t="s">
        <v>103</v>
      </c>
      <c r="B9" s="120">
        <v>17963</v>
      </c>
      <c r="C9" s="120">
        <v>7995</v>
      </c>
      <c r="D9" s="120">
        <v>9969</v>
      </c>
      <c r="E9" s="120">
        <v>2485</v>
      </c>
      <c r="F9" s="120">
        <v>15478</v>
      </c>
      <c r="G9" s="50"/>
    </row>
    <row r="10" spans="1:6" ht="7.5" customHeight="1">
      <c r="A10" s="20"/>
      <c r="B10" s="20"/>
      <c r="C10" s="20"/>
      <c r="D10" s="20"/>
      <c r="E10" s="20"/>
      <c r="F10" s="20"/>
    </row>
    <row r="17" spans="2:4" ht="15">
      <c r="B17" s="50"/>
      <c r="C17" s="50"/>
      <c r="D17" s="50"/>
    </row>
    <row r="18" spans="3:4" ht="15">
      <c r="C18" s="50"/>
      <c r="D18" s="50"/>
    </row>
    <row r="19" spans="2:4" ht="15">
      <c r="B19" s="50"/>
      <c r="C19" s="50"/>
      <c r="D19" s="50"/>
    </row>
    <row r="21" spans="2:4" ht="15">
      <c r="B21" s="50"/>
      <c r="C21" s="50"/>
      <c r="D21" s="50"/>
    </row>
    <row r="22" spans="2:4" ht="15">
      <c r="B22" s="50"/>
      <c r="C22" s="50"/>
      <c r="D22" s="50"/>
    </row>
    <row r="23" spans="2:4" ht="15">
      <c r="B23" s="50"/>
      <c r="C23" s="50"/>
      <c r="D23" s="50"/>
    </row>
    <row r="24" spans="2:4" ht="15">
      <c r="B24" s="50"/>
      <c r="C24" s="50"/>
      <c r="D24" s="50"/>
    </row>
    <row r="25" ht="15">
      <c r="D25" s="50"/>
    </row>
    <row r="27" spans="2:4" ht="15">
      <c r="B27" s="50"/>
      <c r="C27" s="50"/>
      <c r="D27" s="50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8515625" style="34" customWidth="1"/>
    <col min="2" max="2" width="15.140625" style="34" customWidth="1"/>
    <col min="3" max="6" width="12.28125" style="34" customWidth="1"/>
    <col min="7" max="8" width="13.7109375" style="34" customWidth="1"/>
    <col min="9" max="9" width="12.28125" style="34" customWidth="1"/>
    <col min="10" max="10" width="10.57421875" style="34" bestFit="1" customWidth="1"/>
    <col min="11" max="11" width="14.140625" style="34" customWidth="1"/>
    <col min="12" max="12" width="10.57421875" style="34" bestFit="1" customWidth="1"/>
    <col min="13" max="16384" width="9.140625" style="34" customWidth="1"/>
  </cols>
  <sheetData>
    <row r="1" s="51" customFormat="1" ht="15">
      <c r="A1" s="12" t="s">
        <v>210</v>
      </c>
    </row>
    <row r="2" spans="1:8" s="51" customFormat="1" ht="15">
      <c r="A2" s="168"/>
      <c r="B2" s="171" t="s">
        <v>96</v>
      </c>
      <c r="C2" s="172" t="s">
        <v>53</v>
      </c>
      <c r="D2" s="172"/>
      <c r="E2" s="172" t="s">
        <v>198</v>
      </c>
      <c r="F2" s="172"/>
      <c r="G2" s="169" t="s">
        <v>163</v>
      </c>
      <c r="H2" s="170" t="s">
        <v>171</v>
      </c>
    </row>
    <row r="3" spans="1:8" s="51" customFormat="1" ht="15">
      <c r="A3" s="168"/>
      <c r="B3" s="171"/>
      <c r="C3" s="172" t="s">
        <v>97</v>
      </c>
      <c r="D3" s="172" t="s">
        <v>98</v>
      </c>
      <c r="E3" s="172" t="s">
        <v>99</v>
      </c>
      <c r="F3" s="172" t="s">
        <v>100</v>
      </c>
      <c r="G3" s="169"/>
      <c r="H3" s="170"/>
    </row>
    <row r="4" spans="1:9" s="51" customFormat="1" ht="24.75" customHeight="1">
      <c r="A4" s="168"/>
      <c r="B4" s="171"/>
      <c r="C4" s="172"/>
      <c r="D4" s="172"/>
      <c r="E4" s="172"/>
      <c r="F4" s="172"/>
      <c r="G4" s="169"/>
      <c r="H4" s="170"/>
      <c r="I4" s="34"/>
    </row>
    <row r="5" spans="1:12" s="51" customFormat="1" ht="15">
      <c r="A5" s="75" t="s">
        <v>123</v>
      </c>
      <c r="B5" s="76">
        <f>SUM(B6,B9)</f>
        <v>7320999</v>
      </c>
      <c r="C5" s="76">
        <f aca="true" t="shared" si="0" ref="C5:H5">SUM(C6,C9)</f>
        <v>3438059</v>
      </c>
      <c r="D5" s="76">
        <f t="shared" si="0"/>
        <v>3882941</v>
      </c>
      <c r="E5" s="76">
        <f t="shared" si="0"/>
        <v>1525696</v>
      </c>
      <c r="F5" s="76">
        <f t="shared" si="0"/>
        <v>5795304</v>
      </c>
      <c r="G5" s="76">
        <f t="shared" si="0"/>
        <v>3424669</v>
      </c>
      <c r="H5" s="76">
        <f t="shared" si="0"/>
        <v>3896330</v>
      </c>
      <c r="I5" s="47"/>
      <c r="J5" s="53"/>
      <c r="K5" s="53"/>
      <c r="L5" s="45"/>
    </row>
    <row r="6" spans="1:9" s="51" customFormat="1" ht="15">
      <c r="A6" s="75" t="s">
        <v>11</v>
      </c>
      <c r="B6" s="76">
        <f aca="true" t="shared" si="1" ref="B6:H6">SUM(B7:B8)</f>
        <v>4025992</v>
      </c>
      <c r="C6" s="76">
        <f t="shared" si="1"/>
        <v>2207995</v>
      </c>
      <c r="D6" s="76">
        <f t="shared" si="1"/>
        <v>1817998</v>
      </c>
      <c r="E6" s="76">
        <f t="shared" si="1"/>
        <v>1043774</v>
      </c>
      <c r="F6" s="76">
        <f t="shared" si="1"/>
        <v>2982219</v>
      </c>
      <c r="G6" s="76">
        <f t="shared" si="1"/>
        <v>1684325</v>
      </c>
      <c r="H6" s="76">
        <f t="shared" si="1"/>
        <v>2341667</v>
      </c>
      <c r="I6" s="34"/>
    </row>
    <row r="7" spans="1:9" s="51" customFormat="1" ht="15">
      <c r="A7" s="75" t="s">
        <v>124</v>
      </c>
      <c r="B7" s="77">
        <v>3405877</v>
      </c>
      <c r="C7" s="77">
        <v>1898636</v>
      </c>
      <c r="D7" s="77">
        <v>1507241</v>
      </c>
      <c r="E7" s="77">
        <v>891494</v>
      </c>
      <c r="F7" s="77">
        <v>2514383</v>
      </c>
      <c r="G7" s="77">
        <v>1353570</v>
      </c>
      <c r="H7" s="77">
        <v>2052307</v>
      </c>
      <c r="I7" s="26"/>
    </row>
    <row r="8" spans="1:10" s="51" customFormat="1" ht="15">
      <c r="A8" s="75" t="s">
        <v>125</v>
      </c>
      <c r="B8" s="77">
        <v>620115</v>
      </c>
      <c r="C8" s="77">
        <v>309359</v>
      </c>
      <c r="D8" s="77">
        <v>310757</v>
      </c>
      <c r="E8" s="77">
        <v>152280</v>
      </c>
      <c r="F8" s="77">
        <v>467836</v>
      </c>
      <c r="G8" s="77">
        <v>330755</v>
      </c>
      <c r="H8" s="77">
        <v>289360</v>
      </c>
      <c r="I8" s="47"/>
      <c r="J8" s="7"/>
    </row>
    <row r="9" spans="1:10" s="51" customFormat="1" ht="15">
      <c r="A9" s="75" t="s">
        <v>14</v>
      </c>
      <c r="B9" s="77">
        <v>3295007</v>
      </c>
      <c r="C9" s="77">
        <v>1230064</v>
      </c>
      <c r="D9" s="77">
        <v>2064943</v>
      </c>
      <c r="E9" s="77">
        <v>481922</v>
      </c>
      <c r="F9" s="77">
        <v>2813085</v>
      </c>
      <c r="G9" s="77">
        <v>1740344</v>
      </c>
      <c r="H9" s="77">
        <v>1554663</v>
      </c>
      <c r="I9" s="47"/>
      <c r="J9" s="45"/>
    </row>
    <row r="10" spans="1:10" s="51" customFormat="1" ht="15">
      <c r="A10" s="78"/>
      <c r="B10" s="78"/>
      <c r="C10" s="78"/>
      <c r="D10" s="78"/>
      <c r="E10" s="78"/>
      <c r="F10" s="78"/>
      <c r="G10" s="78"/>
      <c r="H10" s="78"/>
      <c r="I10" s="39"/>
      <c r="J10" s="45"/>
    </row>
    <row r="11" spans="1:10" s="51" customFormat="1" ht="15">
      <c r="A11" s="75" t="s">
        <v>126</v>
      </c>
      <c r="B11" s="77">
        <f aca="true" t="shared" si="2" ref="B11:H11">SUM(B12:B14)</f>
        <v>3033870</v>
      </c>
      <c r="C11" s="77">
        <f t="shared" si="2"/>
        <v>1275443</v>
      </c>
      <c r="D11" s="77">
        <f t="shared" si="2"/>
        <v>1758428</v>
      </c>
      <c r="E11" s="77">
        <f t="shared" si="2"/>
        <v>476138</v>
      </c>
      <c r="F11" s="77">
        <f t="shared" si="2"/>
        <v>2557733</v>
      </c>
      <c r="G11" s="77">
        <f t="shared" si="2"/>
        <v>1921080</v>
      </c>
      <c r="H11" s="77">
        <f t="shared" si="2"/>
        <v>1112789</v>
      </c>
      <c r="I11" s="34"/>
      <c r="J11" s="45"/>
    </row>
    <row r="12" spans="1:9" s="51" customFormat="1" ht="15">
      <c r="A12" s="75" t="s">
        <v>125</v>
      </c>
      <c r="B12" s="77">
        <v>620115</v>
      </c>
      <c r="C12" s="77">
        <v>309359</v>
      </c>
      <c r="D12" s="77">
        <v>310757</v>
      </c>
      <c r="E12" s="77">
        <v>152280</v>
      </c>
      <c r="F12" s="77">
        <v>467836</v>
      </c>
      <c r="G12" s="77">
        <v>330755</v>
      </c>
      <c r="H12" s="77">
        <v>289360</v>
      </c>
      <c r="I12" s="54"/>
    </row>
    <row r="13" spans="1:8" s="51" customFormat="1" ht="15">
      <c r="A13" s="75" t="s">
        <v>127</v>
      </c>
      <c r="B13" s="77">
        <v>866553</v>
      </c>
      <c r="C13" s="77">
        <v>401104</v>
      </c>
      <c r="D13" s="77">
        <v>465449</v>
      </c>
      <c r="E13" s="77">
        <v>104836</v>
      </c>
      <c r="F13" s="77">
        <v>761717</v>
      </c>
      <c r="G13" s="77">
        <v>532672</v>
      </c>
      <c r="H13" s="77">
        <v>333880</v>
      </c>
    </row>
    <row r="14" spans="1:8" s="51" customFormat="1" ht="15">
      <c r="A14" s="75" t="s">
        <v>128</v>
      </c>
      <c r="B14" s="77">
        <v>1547202</v>
      </c>
      <c r="C14" s="77">
        <v>564980</v>
      </c>
      <c r="D14" s="77">
        <v>982222</v>
      </c>
      <c r="E14" s="77">
        <v>219022</v>
      </c>
      <c r="F14" s="77">
        <v>1328180</v>
      </c>
      <c r="G14" s="77">
        <v>1057653</v>
      </c>
      <c r="H14" s="77">
        <v>489549</v>
      </c>
    </row>
    <row r="15" spans="1:13" s="51" customFormat="1" ht="15" customHeight="1">
      <c r="A15" s="78"/>
      <c r="B15" s="78"/>
      <c r="C15" s="78"/>
      <c r="D15" s="78"/>
      <c r="E15" s="78"/>
      <c r="F15" s="78"/>
      <c r="G15" s="78"/>
      <c r="H15" s="78"/>
      <c r="M15" s="45"/>
    </row>
    <row r="16" spans="1:8" s="51" customFormat="1" ht="15">
      <c r="A16" s="75" t="s">
        <v>153</v>
      </c>
      <c r="B16" s="79">
        <f aca="true" t="shared" si="3" ref="B16:H16">B6/B5*100</f>
        <v>54.99238560201961</v>
      </c>
      <c r="C16" s="79">
        <f t="shared" si="3"/>
        <v>64.2221381308465</v>
      </c>
      <c r="D16" s="79">
        <f t="shared" si="3"/>
        <v>46.820129381311745</v>
      </c>
      <c r="E16" s="79">
        <f t="shared" si="3"/>
        <v>68.41297348882084</v>
      </c>
      <c r="F16" s="79">
        <f t="shared" si="3"/>
        <v>51.45923319984595</v>
      </c>
      <c r="G16" s="79">
        <f t="shared" si="3"/>
        <v>49.18212533824437</v>
      </c>
      <c r="H16" s="79">
        <f t="shared" si="3"/>
        <v>60.09929857070628</v>
      </c>
    </row>
    <row r="17" spans="1:8" s="51" customFormat="1" ht="15">
      <c r="A17" s="75" t="s">
        <v>154</v>
      </c>
      <c r="B17" s="79">
        <f aca="true" t="shared" si="4" ref="B17:H17">B7/B5*100</f>
        <v>46.522025204483704</v>
      </c>
      <c r="C17" s="79">
        <f t="shared" si="4"/>
        <v>55.2240668353859</v>
      </c>
      <c r="D17" s="79">
        <f t="shared" si="4"/>
        <v>38.81699464400824</v>
      </c>
      <c r="E17" s="79">
        <f t="shared" si="4"/>
        <v>58.431954989722726</v>
      </c>
      <c r="F17" s="79">
        <f t="shared" si="4"/>
        <v>43.386559186541376</v>
      </c>
      <c r="G17" s="79">
        <f t="shared" si="4"/>
        <v>39.52411167327412</v>
      </c>
      <c r="H17" s="79">
        <f t="shared" si="4"/>
        <v>52.67282288717845</v>
      </c>
    </row>
    <row r="18" spans="1:8" s="51" customFormat="1" ht="15">
      <c r="A18" s="75" t="s">
        <v>155</v>
      </c>
      <c r="B18" s="79">
        <f>B13/B7*100</f>
        <v>25.442874184828167</v>
      </c>
      <c r="C18" s="79">
        <f aca="true" t="shared" si="5" ref="C18:H18">C13/C7*100</f>
        <v>21.125903016691982</v>
      </c>
      <c r="D18" s="79">
        <f t="shared" si="5"/>
        <v>30.880861123071888</v>
      </c>
      <c r="E18" s="79">
        <f t="shared" si="5"/>
        <v>11.759585594518864</v>
      </c>
      <c r="F18" s="79">
        <f t="shared" si="5"/>
        <v>30.294390313647522</v>
      </c>
      <c r="G18" s="79">
        <f t="shared" si="5"/>
        <v>39.353118050784225</v>
      </c>
      <c r="H18" s="79">
        <f t="shared" si="5"/>
        <v>16.26852123001091</v>
      </c>
    </row>
    <row r="19" spans="1:8" s="51" customFormat="1" ht="15">
      <c r="A19" s="75" t="s">
        <v>156</v>
      </c>
      <c r="B19" s="79">
        <f>B8/B6*100</f>
        <v>15.402787685618849</v>
      </c>
      <c r="C19" s="79">
        <f aca="true" t="shared" si="6" ref="C19:H19">C8/C6*100</f>
        <v>14.01085600284421</v>
      </c>
      <c r="D19" s="79">
        <f t="shared" si="6"/>
        <v>17.093363139013356</v>
      </c>
      <c r="E19" s="79">
        <f t="shared" si="6"/>
        <v>14.589365130765856</v>
      </c>
      <c r="F19" s="79">
        <f t="shared" si="6"/>
        <v>15.687513224213244</v>
      </c>
      <c r="G19" s="79">
        <f t="shared" si="6"/>
        <v>19.63724340611224</v>
      </c>
      <c r="H19" s="79">
        <f t="shared" si="6"/>
        <v>12.357008917151756</v>
      </c>
    </row>
    <row r="20" spans="1:8" s="51" customFormat="1" ht="30">
      <c r="A20" s="80" t="s">
        <v>157</v>
      </c>
      <c r="B20" s="79">
        <f>(B8+B13)/B6*100</f>
        <v>36.92674997863881</v>
      </c>
      <c r="C20" s="79">
        <f aca="true" t="shared" si="7" ref="C20:H20">(C8+C13)/C6*100</f>
        <v>32.17683916856696</v>
      </c>
      <c r="D20" s="79">
        <f t="shared" si="7"/>
        <v>42.69564652986417</v>
      </c>
      <c r="E20" s="79">
        <f t="shared" si="7"/>
        <v>24.63330184503542</v>
      </c>
      <c r="F20" s="79">
        <f t="shared" si="7"/>
        <v>41.22946705121254</v>
      </c>
      <c r="G20" s="79">
        <f t="shared" si="7"/>
        <v>51.26249387736927</v>
      </c>
      <c r="H20" s="79">
        <f t="shared" si="7"/>
        <v>26.61522752808149</v>
      </c>
    </row>
    <row r="21" spans="1:8" s="51" customFormat="1" ht="28.5" customHeight="1">
      <c r="A21" s="80" t="s">
        <v>158</v>
      </c>
      <c r="B21" s="79">
        <f>(B8+B14)/(B6+B14)*100</f>
        <v>38.888238952385294</v>
      </c>
      <c r="C21" s="79">
        <f aca="true" t="shared" si="8" ref="C21:H21">(C8+C14)/(C6+C14)*100</f>
        <v>31.53072061594497</v>
      </c>
      <c r="D21" s="79">
        <f t="shared" si="8"/>
        <v>46.17419345622844</v>
      </c>
      <c r="E21" s="79">
        <f t="shared" si="8"/>
        <v>29.403165673632163</v>
      </c>
      <c r="F21" s="79">
        <f t="shared" si="8"/>
        <v>41.66704752854666</v>
      </c>
      <c r="G21" s="79">
        <f t="shared" si="8"/>
        <v>50.63527132602814</v>
      </c>
      <c r="H21" s="79">
        <f t="shared" si="8"/>
        <v>27.511465038343946</v>
      </c>
    </row>
    <row r="22" spans="1:9" s="51" customFormat="1" ht="30">
      <c r="A22" s="80" t="s">
        <v>159</v>
      </c>
      <c r="B22" s="79">
        <f>(B12+B13+B14)/(B14+B6)*100</f>
        <v>54.43682742786273</v>
      </c>
      <c r="C22" s="79">
        <f aca="true" t="shared" si="9" ref="C22:H22">(C12+C13+C14)/(C14+C6)*100</f>
        <v>45.99547417484831</v>
      </c>
      <c r="D22" s="79">
        <f t="shared" si="9"/>
        <v>62.79606602338388</v>
      </c>
      <c r="E22" s="79">
        <f t="shared" si="9"/>
        <v>37.70506083326206</v>
      </c>
      <c r="F22" s="79">
        <f t="shared" si="9"/>
        <v>59.33865983172324</v>
      </c>
      <c r="G22" s="79">
        <f t="shared" si="9"/>
        <v>70.06183127654562</v>
      </c>
      <c r="H22" s="79">
        <f t="shared" si="9"/>
        <v>39.30427773790484</v>
      </c>
      <c r="I22" s="46"/>
    </row>
    <row r="23" spans="1:8" s="51" customFormat="1" ht="15" customHeight="1">
      <c r="A23" s="78"/>
      <c r="B23" s="81"/>
      <c r="C23" s="81"/>
      <c r="D23" s="81"/>
      <c r="E23" s="81"/>
      <c r="F23" s="81"/>
      <c r="G23" s="81"/>
      <c r="H23" s="81"/>
    </row>
    <row r="24" spans="1:8" s="51" customFormat="1" ht="15" customHeight="1">
      <c r="A24" s="75" t="s">
        <v>160</v>
      </c>
      <c r="B24" s="82">
        <v>19.6</v>
      </c>
      <c r="C24" s="82">
        <v>17.4</v>
      </c>
      <c r="D24" s="82">
        <v>22.2</v>
      </c>
      <c r="E24" s="82">
        <v>18.4</v>
      </c>
      <c r="F24" s="82">
        <v>19.6</v>
      </c>
      <c r="G24" s="82">
        <v>27.1</v>
      </c>
      <c r="H24" s="82">
        <v>15.8</v>
      </c>
    </row>
    <row r="25" spans="1:8" s="51" customFormat="1" ht="15">
      <c r="A25" s="83" t="s">
        <v>152</v>
      </c>
      <c r="B25" s="84" t="s">
        <v>203</v>
      </c>
      <c r="C25" s="84" t="s">
        <v>204</v>
      </c>
      <c r="D25" s="84" t="s">
        <v>205</v>
      </c>
      <c r="E25" s="84" t="s">
        <v>207</v>
      </c>
      <c r="F25" s="84" t="s">
        <v>208</v>
      </c>
      <c r="G25" s="84" t="s">
        <v>205</v>
      </c>
      <c r="H25" s="84" t="s">
        <v>206</v>
      </c>
    </row>
    <row r="26" spans="1:8" s="51" customFormat="1" ht="15">
      <c r="A26" s="78"/>
      <c r="B26" s="78"/>
      <c r="C26" s="78"/>
      <c r="D26" s="78"/>
      <c r="E26" s="78"/>
      <c r="F26" s="78"/>
      <c r="G26" s="78"/>
      <c r="H26" s="78"/>
    </row>
    <row r="27" ht="14.25" customHeight="1"/>
    <row r="29" ht="15">
      <c r="B29" s="52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1">
      <selection activeCell="E6" sqref="E6"/>
    </sheetView>
  </sheetViews>
  <sheetFormatPr defaultColWidth="11.421875" defaultRowHeight="15"/>
  <cols>
    <col min="1" max="1" width="12.00390625" style="34" customWidth="1"/>
    <col min="2" max="2" width="14.28125" style="34" bestFit="1" customWidth="1"/>
    <col min="3" max="6" width="13.28125" style="34" bestFit="1" customWidth="1"/>
    <col min="7" max="7" width="13.57421875" style="34" bestFit="1" customWidth="1"/>
    <col min="8" max="8" width="11.421875" style="34" customWidth="1"/>
    <col min="9" max="9" width="13.8515625" style="34" customWidth="1"/>
    <col min="10" max="16384" width="11.421875" style="34" customWidth="1"/>
  </cols>
  <sheetData>
    <row r="1" spans="1:8" ht="15">
      <c r="A1" s="12" t="s">
        <v>228</v>
      </c>
      <c r="G1" s="35"/>
      <c r="H1" s="35"/>
    </row>
    <row r="2" spans="1:6" ht="15">
      <c r="A2" s="177"/>
      <c r="B2" s="179" t="s">
        <v>9</v>
      </c>
      <c r="C2" s="168" t="s">
        <v>53</v>
      </c>
      <c r="D2" s="168"/>
      <c r="E2" s="6"/>
      <c r="F2" s="6"/>
    </row>
    <row r="3" spans="1:6" ht="15">
      <c r="A3" s="178"/>
      <c r="B3" s="180"/>
      <c r="C3" s="86" t="s">
        <v>34</v>
      </c>
      <c r="D3" s="86" t="s">
        <v>35</v>
      </c>
      <c r="E3" s="6"/>
      <c r="F3" s="6"/>
    </row>
    <row r="4" spans="1:6" s="4" customFormat="1" ht="15">
      <c r="A4" s="87" t="s">
        <v>129</v>
      </c>
      <c r="B4" s="88">
        <v>12326241</v>
      </c>
      <c r="C4" s="88">
        <v>5945023</v>
      </c>
      <c r="D4" s="88">
        <v>6381218</v>
      </c>
      <c r="E4" s="63"/>
      <c r="F4" s="55"/>
    </row>
    <row r="5" spans="1:6" ht="11.25" customHeight="1">
      <c r="A5" s="85"/>
      <c r="B5" s="85"/>
      <c r="C5" s="85"/>
      <c r="D5" s="85"/>
      <c r="E5" s="64"/>
      <c r="F5" s="35"/>
    </row>
    <row r="6" spans="1:6" ht="15">
      <c r="A6" s="89" t="s">
        <v>130</v>
      </c>
      <c r="B6" s="77">
        <v>1604899</v>
      </c>
      <c r="C6" s="77">
        <v>794011</v>
      </c>
      <c r="D6" s="77">
        <v>810889</v>
      </c>
      <c r="E6" s="56"/>
      <c r="F6" s="56"/>
    </row>
    <row r="7" spans="1:6" ht="15">
      <c r="A7" s="89" t="s">
        <v>131</v>
      </c>
      <c r="B7" s="77">
        <v>1514884</v>
      </c>
      <c r="C7" s="77">
        <v>769319</v>
      </c>
      <c r="D7" s="77">
        <v>745565</v>
      </c>
      <c r="E7" s="56"/>
      <c r="F7" s="56"/>
    </row>
    <row r="8" spans="1:6" ht="15">
      <c r="A8" s="89" t="s">
        <v>132</v>
      </c>
      <c r="B8" s="77">
        <v>1572128</v>
      </c>
      <c r="C8" s="77">
        <v>803774</v>
      </c>
      <c r="D8" s="77">
        <v>768355</v>
      </c>
      <c r="E8" s="56"/>
      <c r="F8" s="56"/>
    </row>
    <row r="9" spans="1:6" ht="15">
      <c r="A9" s="89" t="s">
        <v>133</v>
      </c>
      <c r="B9" s="77">
        <v>1466913</v>
      </c>
      <c r="C9" s="77">
        <v>697026</v>
      </c>
      <c r="D9" s="77">
        <v>769888</v>
      </c>
      <c r="E9" s="56"/>
      <c r="F9" s="56"/>
    </row>
    <row r="10" spans="1:6" ht="15">
      <c r="A10" s="89" t="s">
        <v>83</v>
      </c>
      <c r="B10" s="77">
        <v>1099961</v>
      </c>
      <c r="C10" s="77">
        <v>540364</v>
      </c>
      <c r="D10" s="77">
        <v>559598</v>
      </c>
      <c r="E10" s="56"/>
      <c r="F10" s="56"/>
    </row>
    <row r="11" spans="1:6" ht="15">
      <c r="A11" s="89" t="s">
        <v>134</v>
      </c>
      <c r="B11" s="77">
        <v>917799</v>
      </c>
      <c r="C11" s="77">
        <v>429531</v>
      </c>
      <c r="D11" s="77">
        <v>488269</v>
      </c>
      <c r="E11" s="56"/>
      <c r="F11" s="56"/>
    </row>
    <row r="12" spans="1:6" ht="15">
      <c r="A12" s="89" t="s">
        <v>135</v>
      </c>
      <c r="B12" s="77">
        <v>886368</v>
      </c>
      <c r="C12" s="77">
        <v>439109</v>
      </c>
      <c r="D12" s="77">
        <v>447259</v>
      </c>
      <c r="E12" s="56"/>
      <c r="F12" s="56"/>
    </row>
    <row r="13" spans="1:6" ht="15">
      <c r="A13" s="89" t="s">
        <v>136</v>
      </c>
      <c r="B13" s="77">
        <v>774324</v>
      </c>
      <c r="C13" s="77">
        <v>359927</v>
      </c>
      <c r="D13" s="77">
        <v>414397</v>
      </c>
      <c r="E13" s="56"/>
      <c r="F13" s="56"/>
    </row>
    <row r="14" spans="1:6" ht="15">
      <c r="A14" s="89" t="s">
        <v>137</v>
      </c>
      <c r="B14" s="77">
        <v>562263</v>
      </c>
      <c r="C14" s="77">
        <v>264951</v>
      </c>
      <c r="D14" s="77">
        <v>297312</v>
      </c>
      <c r="E14" s="56"/>
      <c r="F14" s="56"/>
    </row>
    <row r="15" spans="1:6" ht="16.5" customHeight="1">
      <c r="A15" s="89" t="s">
        <v>138</v>
      </c>
      <c r="B15" s="77">
        <v>486739</v>
      </c>
      <c r="C15" s="77">
        <v>228979</v>
      </c>
      <c r="D15" s="77">
        <v>257760</v>
      </c>
      <c r="E15" s="56"/>
      <c r="F15" s="56"/>
    </row>
    <row r="16" spans="1:6" ht="15">
      <c r="A16" s="89" t="s">
        <v>139</v>
      </c>
      <c r="B16" s="77">
        <v>348024</v>
      </c>
      <c r="C16" s="77">
        <v>171147</v>
      </c>
      <c r="D16" s="77">
        <v>176876</v>
      </c>
      <c r="E16" s="56"/>
      <c r="F16" s="56"/>
    </row>
    <row r="17" spans="1:6" ht="15">
      <c r="A17" s="89" t="s">
        <v>140</v>
      </c>
      <c r="B17" s="77">
        <v>317236</v>
      </c>
      <c r="C17" s="77">
        <v>137395</v>
      </c>
      <c r="D17" s="77">
        <v>179842</v>
      </c>
      <c r="E17" s="56"/>
      <c r="F17" s="56"/>
    </row>
    <row r="18" spans="1:6" ht="15">
      <c r="A18" s="89" t="s">
        <v>141</v>
      </c>
      <c r="B18" s="77">
        <v>263423</v>
      </c>
      <c r="C18" s="77">
        <v>119519</v>
      </c>
      <c r="D18" s="77">
        <v>143904</v>
      </c>
      <c r="E18" s="56"/>
      <c r="F18" s="56"/>
    </row>
    <row r="19" spans="1:6" ht="15">
      <c r="A19" s="89" t="s">
        <v>142</v>
      </c>
      <c r="B19" s="77">
        <v>198111</v>
      </c>
      <c r="C19" s="77">
        <v>78282</v>
      </c>
      <c r="D19" s="77">
        <v>119828</v>
      </c>
      <c r="E19" s="56"/>
      <c r="F19" s="56"/>
    </row>
    <row r="20" spans="1:6" ht="15">
      <c r="A20" s="89" t="s">
        <v>143</v>
      </c>
      <c r="B20" s="77">
        <v>129982</v>
      </c>
      <c r="C20" s="77">
        <v>44204</v>
      </c>
      <c r="D20" s="77">
        <v>85778</v>
      </c>
      <c r="E20" s="56"/>
      <c r="F20" s="56"/>
    </row>
    <row r="21" spans="1:6" ht="15">
      <c r="A21" s="89" t="s">
        <v>144</v>
      </c>
      <c r="B21" s="77">
        <v>183187</v>
      </c>
      <c r="C21" s="77">
        <v>67488</v>
      </c>
      <c r="D21" s="77">
        <v>115699</v>
      </c>
      <c r="E21" s="56"/>
      <c r="F21" s="56"/>
    </row>
    <row r="22" spans="1:8" ht="3.75" customHeight="1">
      <c r="A22" s="36"/>
      <c r="B22" s="36"/>
      <c r="C22" s="36"/>
      <c r="D22" s="36"/>
      <c r="E22" s="36"/>
      <c r="F22" s="36"/>
      <c r="G22" s="36"/>
      <c r="H22" s="36"/>
    </row>
    <row r="23" spans="1:8" ht="15">
      <c r="A23" s="29" t="s">
        <v>211</v>
      </c>
      <c r="B23" s="51"/>
      <c r="C23" s="51"/>
      <c r="D23" s="51"/>
      <c r="E23" s="51"/>
      <c r="F23" s="51"/>
      <c r="G23" s="51"/>
      <c r="H23" s="51"/>
    </row>
    <row r="24" spans="1:8" ht="15" customHeight="1">
      <c r="A24" s="181" t="s">
        <v>110</v>
      </c>
      <c r="B24" s="181" t="s">
        <v>111</v>
      </c>
      <c r="C24" s="181" t="s">
        <v>162</v>
      </c>
      <c r="D24" s="181"/>
      <c r="E24" s="173" t="s">
        <v>54</v>
      </c>
      <c r="F24" s="173"/>
      <c r="G24" s="175" t="s">
        <v>163</v>
      </c>
      <c r="H24" s="176" t="s">
        <v>171</v>
      </c>
    </row>
    <row r="25" spans="1:8" ht="15">
      <c r="A25" s="181"/>
      <c r="B25" s="181"/>
      <c r="C25" s="181"/>
      <c r="D25" s="181"/>
      <c r="E25" s="174"/>
      <c r="F25" s="173"/>
      <c r="G25" s="175"/>
      <c r="H25" s="176"/>
    </row>
    <row r="26" spans="1:8" ht="15">
      <c r="A26" s="181"/>
      <c r="B26" s="181"/>
      <c r="C26" s="86" t="s">
        <v>97</v>
      </c>
      <c r="D26" s="86" t="s">
        <v>98</v>
      </c>
      <c r="E26" s="86" t="s">
        <v>99</v>
      </c>
      <c r="F26" s="86" t="s">
        <v>100</v>
      </c>
      <c r="G26" s="175"/>
      <c r="H26" s="176"/>
    </row>
    <row r="27" spans="1:8" ht="15">
      <c r="A27" s="90"/>
      <c r="B27" s="91">
        <v>2930706</v>
      </c>
      <c r="C27" s="91">
        <v>2162941</v>
      </c>
      <c r="D27" s="91">
        <v>767765</v>
      </c>
      <c r="E27" s="91">
        <v>577032</v>
      </c>
      <c r="F27" s="91">
        <v>2353673</v>
      </c>
      <c r="G27" s="91">
        <v>1462851</v>
      </c>
      <c r="H27" s="91">
        <v>1467855</v>
      </c>
    </row>
    <row r="28" spans="1:8" ht="15">
      <c r="A28" s="86"/>
      <c r="B28" s="86"/>
      <c r="C28" s="86"/>
      <c r="D28" s="86"/>
      <c r="E28" s="86"/>
      <c r="F28" s="86"/>
      <c r="G28" s="86"/>
      <c r="H28" s="86"/>
    </row>
    <row r="29" spans="1:8" ht="13.5" customHeight="1">
      <c r="A29" s="90">
        <v>1</v>
      </c>
      <c r="B29" s="91">
        <v>315892</v>
      </c>
      <c r="C29" s="91">
        <v>186606</v>
      </c>
      <c r="D29" s="91">
        <v>129287</v>
      </c>
      <c r="E29" s="91">
        <v>97092</v>
      </c>
      <c r="F29" s="91">
        <v>218801</v>
      </c>
      <c r="G29" s="91">
        <v>110349</v>
      </c>
      <c r="H29" s="91">
        <v>205543</v>
      </c>
    </row>
    <row r="30" spans="1:8" ht="15">
      <c r="A30" s="90">
        <v>2</v>
      </c>
      <c r="B30" s="91">
        <v>392278</v>
      </c>
      <c r="C30" s="91">
        <v>211702</v>
      </c>
      <c r="D30" s="91">
        <v>180577</v>
      </c>
      <c r="E30" s="91">
        <v>93847</v>
      </c>
      <c r="F30" s="91">
        <v>298431</v>
      </c>
      <c r="G30" s="91">
        <v>165551</v>
      </c>
      <c r="H30" s="91">
        <v>226727</v>
      </c>
    </row>
    <row r="31" spans="1:8" ht="15">
      <c r="A31" s="90">
        <v>3</v>
      </c>
      <c r="B31" s="91">
        <v>468328</v>
      </c>
      <c r="C31" s="91">
        <v>302710</v>
      </c>
      <c r="D31" s="91">
        <v>165618</v>
      </c>
      <c r="E31" s="91">
        <v>84348</v>
      </c>
      <c r="F31" s="91">
        <v>383980</v>
      </c>
      <c r="G31" s="91">
        <v>246634</v>
      </c>
      <c r="H31" s="91">
        <v>221694</v>
      </c>
    </row>
    <row r="32" spans="1:8" ht="15">
      <c r="A32" s="90">
        <v>4</v>
      </c>
      <c r="B32" s="91">
        <v>511966</v>
      </c>
      <c r="C32" s="91">
        <v>384685</v>
      </c>
      <c r="D32" s="91">
        <v>127282</v>
      </c>
      <c r="E32" s="91">
        <v>80590</v>
      </c>
      <c r="F32" s="91">
        <v>431377</v>
      </c>
      <c r="G32" s="91">
        <v>278759</v>
      </c>
      <c r="H32" s="91">
        <v>233207</v>
      </c>
    </row>
    <row r="33" spans="1:8" ht="15">
      <c r="A33" s="90">
        <v>5</v>
      </c>
      <c r="B33" s="91">
        <v>469074</v>
      </c>
      <c r="C33" s="91">
        <v>394102</v>
      </c>
      <c r="D33" s="91">
        <v>74972</v>
      </c>
      <c r="E33" s="91">
        <v>68227</v>
      </c>
      <c r="F33" s="91">
        <v>400847</v>
      </c>
      <c r="G33" s="91">
        <v>245589</v>
      </c>
      <c r="H33" s="91">
        <v>223485</v>
      </c>
    </row>
    <row r="34" spans="1:8" ht="15">
      <c r="A34" s="90">
        <v>6</v>
      </c>
      <c r="B34" s="91">
        <v>347266</v>
      </c>
      <c r="C34" s="91">
        <v>304869</v>
      </c>
      <c r="D34" s="91">
        <v>42397</v>
      </c>
      <c r="E34" s="91">
        <v>63070</v>
      </c>
      <c r="F34" s="91">
        <v>284196</v>
      </c>
      <c r="G34" s="91">
        <v>192304</v>
      </c>
      <c r="H34" s="91">
        <v>154962</v>
      </c>
    </row>
    <row r="35" spans="1:8" ht="15">
      <c r="A35" s="90">
        <v>7</v>
      </c>
      <c r="B35" s="91">
        <v>219950</v>
      </c>
      <c r="C35" s="91">
        <v>191952</v>
      </c>
      <c r="D35" s="91">
        <v>27998</v>
      </c>
      <c r="E35" s="91">
        <v>45133</v>
      </c>
      <c r="F35" s="91">
        <v>174817</v>
      </c>
      <c r="G35" s="91">
        <v>120117</v>
      </c>
      <c r="H35" s="91">
        <v>99832</v>
      </c>
    </row>
    <row r="36" spans="1:8" ht="15">
      <c r="A36" s="90">
        <v>8</v>
      </c>
      <c r="B36" s="91">
        <v>113955</v>
      </c>
      <c r="C36" s="91">
        <v>103791</v>
      </c>
      <c r="D36" s="91">
        <v>10164</v>
      </c>
      <c r="E36" s="91">
        <v>24082</v>
      </c>
      <c r="F36" s="91">
        <v>89873</v>
      </c>
      <c r="G36" s="91">
        <v>57131</v>
      </c>
      <c r="H36" s="91">
        <v>56824</v>
      </c>
    </row>
    <row r="37" spans="1:8" ht="15">
      <c r="A37" s="90">
        <v>9</v>
      </c>
      <c r="B37" s="91">
        <v>50769</v>
      </c>
      <c r="C37" s="91">
        <v>42805</v>
      </c>
      <c r="D37" s="91">
        <v>7964</v>
      </c>
      <c r="E37" s="91">
        <v>12105</v>
      </c>
      <c r="F37" s="91">
        <v>38664</v>
      </c>
      <c r="G37" s="91">
        <v>24517</v>
      </c>
      <c r="H37" s="91">
        <v>26251</v>
      </c>
    </row>
    <row r="38" spans="1:8" ht="15">
      <c r="A38" s="92" t="s">
        <v>112</v>
      </c>
      <c r="B38" s="91">
        <v>41227</v>
      </c>
      <c r="C38" s="91">
        <v>39720</v>
      </c>
      <c r="D38" s="91">
        <v>1507</v>
      </c>
      <c r="E38" s="91">
        <v>8539</v>
      </c>
      <c r="F38" s="91">
        <v>32688</v>
      </c>
      <c r="G38" s="91">
        <v>21899</v>
      </c>
      <c r="H38" s="91">
        <v>19328</v>
      </c>
    </row>
    <row r="39" spans="1:8" ht="9" customHeight="1">
      <c r="A39" s="32"/>
      <c r="B39" s="32"/>
      <c r="C39" s="32"/>
      <c r="D39" s="32"/>
      <c r="E39" s="32"/>
      <c r="F39" s="32"/>
      <c r="G39" s="32"/>
      <c r="H39" s="32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I35" sqref="I35"/>
    </sheetView>
  </sheetViews>
  <sheetFormatPr defaultColWidth="11.421875" defaultRowHeight="15"/>
  <cols>
    <col min="1" max="1" width="8.140625" style="34" hidden="1" customWidth="1"/>
    <col min="2" max="2" width="18.00390625" style="34" customWidth="1"/>
    <col min="3" max="10" width="13.00390625" style="34" customWidth="1"/>
    <col min="11" max="16384" width="11.421875" style="34" customWidth="1"/>
  </cols>
  <sheetData>
    <row r="1" spans="2:10" ht="15">
      <c r="B1" s="12" t="s">
        <v>201</v>
      </c>
      <c r="C1" s="12"/>
      <c r="D1" s="12"/>
      <c r="E1" s="12"/>
      <c r="F1" s="12"/>
      <c r="G1" s="12"/>
      <c r="H1" s="12"/>
      <c r="I1" s="12"/>
      <c r="J1" s="12"/>
    </row>
    <row r="2" spans="1:10" ht="24" customHeight="1">
      <c r="A2" s="8"/>
      <c r="B2" s="182">
        <v>15</v>
      </c>
      <c r="C2" s="185" t="s">
        <v>9</v>
      </c>
      <c r="D2" s="186" t="s">
        <v>10</v>
      </c>
      <c r="E2" s="186"/>
      <c r="F2" s="186"/>
      <c r="G2" s="186"/>
      <c r="H2" s="187" t="s">
        <v>180</v>
      </c>
      <c r="I2" s="187" t="s">
        <v>181</v>
      </c>
      <c r="J2" s="187" t="s">
        <v>182</v>
      </c>
    </row>
    <row r="3" spans="1:10" ht="24" customHeight="1">
      <c r="A3" s="8"/>
      <c r="B3" s="183"/>
      <c r="C3" s="185"/>
      <c r="D3" s="187" t="s">
        <v>11</v>
      </c>
      <c r="E3" s="187" t="s">
        <v>12</v>
      </c>
      <c r="F3" s="187" t="s">
        <v>13</v>
      </c>
      <c r="G3" s="187" t="s">
        <v>14</v>
      </c>
      <c r="H3" s="187"/>
      <c r="I3" s="187"/>
      <c r="J3" s="187"/>
    </row>
    <row r="4" spans="2:10" ht="13.5" customHeight="1">
      <c r="B4" s="184"/>
      <c r="C4" s="185"/>
      <c r="D4" s="187"/>
      <c r="E4" s="187"/>
      <c r="F4" s="187"/>
      <c r="G4" s="187"/>
      <c r="H4" s="187"/>
      <c r="I4" s="187"/>
      <c r="J4" s="187"/>
    </row>
    <row r="5" spans="2:10" s="4" customFormat="1" ht="30">
      <c r="B5" s="93" t="s">
        <v>164</v>
      </c>
      <c r="C5" s="94">
        <v>7320999</v>
      </c>
      <c r="D5" s="95">
        <f aca="true" t="shared" si="0" ref="D5:D10">E5+F5</f>
        <v>4025992</v>
      </c>
      <c r="E5" s="94">
        <v>3405877</v>
      </c>
      <c r="F5" s="94">
        <v>620115</v>
      </c>
      <c r="G5" s="94">
        <v>3295006</v>
      </c>
      <c r="H5" s="96">
        <f>+D5/C5*100</f>
        <v>54.99238560201961</v>
      </c>
      <c r="I5" s="97">
        <f>E5/C5*100</f>
        <v>46.522025204483704</v>
      </c>
      <c r="J5" s="97">
        <f>F5/D5*100</f>
        <v>15.402787685618849</v>
      </c>
    </row>
    <row r="6" spans="1:10" ht="15">
      <c r="A6" s="34">
        <v>1</v>
      </c>
      <c r="B6" s="98" t="s">
        <v>92</v>
      </c>
      <c r="C6" s="77">
        <v>2253544</v>
      </c>
      <c r="D6" s="76">
        <f t="shared" si="0"/>
        <v>1006451</v>
      </c>
      <c r="E6" s="77">
        <v>801400</v>
      </c>
      <c r="F6" s="77">
        <v>205051</v>
      </c>
      <c r="G6" s="77">
        <v>1247094</v>
      </c>
      <c r="H6" s="99">
        <f>D6/C6*100</f>
        <v>44.66080981778035</v>
      </c>
      <c r="I6" s="100">
        <f>E6/C6*100</f>
        <v>35.561764048094915</v>
      </c>
      <c r="J6" s="100">
        <f aca="true" t="shared" si="1" ref="J6:J37">F6/D6*100</f>
        <v>20.37366945832435</v>
      </c>
    </row>
    <row r="7" spans="1:10" ht="15">
      <c r="A7" s="34">
        <v>2</v>
      </c>
      <c r="B7" s="98" t="s">
        <v>93</v>
      </c>
      <c r="C7" s="77">
        <v>1804167</v>
      </c>
      <c r="D7" s="76">
        <f t="shared" si="0"/>
        <v>1298544</v>
      </c>
      <c r="E7" s="77">
        <v>1075944</v>
      </c>
      <c r="F7" s="77">
        <v>222600</v>
      </c>
      <c r="G7" s="77">
        <v>505623</v>
      </c>
      <c r="H7" s="99">
        <f>D7/C7*100</f>
        <v>71.97471187534191</v>
      </c>
      <c r="I7" s="100">
        <f>E7/C7*100</f>
        <v>59.63660791933341</v>
      </c>
      <c r="J7" s="100">
        <f t="shared" si="1"/>
        <v>17.142276272502123</v>
      </c>
    </row>
    <row r="8" spans="1:10" ht="15">
      <c r="A8" s="34">
        <v>3</v>
      </c>
      <c r="B8" s="98" t="s">
        <v>94</v>
      </c>
      <c r="C8" s="77">
        <v>2171349</v>
      </c>
      <c r="D8" s="76">
        <f t="shared" si="0"/>
        <v>1396829</v>
      </c>
      <c r="E8" s="77">
        <v>1231552</v>
      </c>
      <c r="F8" s="77">
        <v>165277</v>
      </c>
      <c r="G8" s="77">
        <v>774521</v>
      </c>
      <c r="H8" s="99">
        <f>D8/C8*100</f>
        <v>64.33000867202831</v>
      </c>
      <c r="I8" s="100">
        <f>E8/C8*100</f>
        <v>56.71828895308862</v>
      </c>
      <c r="J8" s="100">
        <f t="shared" si="1"/>
        <v>11.832300159862088</v>
      </c>
    </row>
    <row r="9" spans="1:10" ht="15">
      <c r="A9" s="34">
        <v>4</v>
      </c>
      <c r="B9" s="98" t="s">
        <v>95</v>
      </c>
      <c r="C9" s="77">
        <v>580659</v>
      </c>
      <c r="D9" s="76">
        <f t="shared" si="0"/>
        <v>245889</v>
      </c>
      <c r="E9" s="77">
        <v>227096</v>
      </c>
      <c r="F9" s="77">
        <v>18793</v>
      </c>
      <c r="G9" s="77">
        <v>334770</v>
      </c>
      <c r="H9" s="99">
        <f>D9/C9*100</f>
        <v>42.34654074077901</v>
      </c>
      <c r="I9" s="100">
        <f>E9/C9*100</f>
        <v>39.110045655023</v>
      </c>
      <c r="J9" s="100">
        <f t="shared" si="1"/>
        <v>7.642879510673516</v>
      </c>
    </row>
    <row r="10" spans="1:10" ht="15">
      <c r="A10" s="34">
        <v>5</v>
      </c>
      <c r="B10" s="98" t="s">
        <v>103</v>
      </c>
      <c r="C10" s="77">
        <v>511280</v>
      </c>
      <c r="D10" s="76">
        <f t="shared" si="0"/>
        <v>78281</v>
      </c>
      <c r="E10" s="77">
        <v>69886</v>
      </c>
      <c r="F10" s="77">
        <v>8395</v>
      </c>
      <c r="G10" s="77">
        <v>432999</v>
      </c>
      <c r="H10" s="99">
        <f>D10/C10*100</f>
        <v>15.31078860898138</v>
      </c>
      <c r="I10" s="100">
        <f>E10/C10*100</f>
        <v>13.668831168831169</v>
      </c>
      <c r="J10" s="100">
        <f t="shared" si="1"/>
        <v>10.724185945504018</v>
      </c>
    </row>
    <row r="11" spans="1:10" ht="5.25" customHeight="1">
      <c r="A11" s="34">
        <v>1</v>
      </c>
      <c r="B11" s="101"/>
      <c r="C11" s="102"/>
      <c r="D11" s="102">
        <v>0</v>
      </c>
      <c r="E11" s="102"/>
      <c r="F11" s="102"/>
      <c r="G11" s="102"/>
      <c r="H11" s="103"/>
      <c r="I11" s="104"/>
      <c r="J11" s="104"/>
    </row>
    <row r="12" spans="1:10" s="4" customFormat="1" ht="15.75" customHeight="1">
      <c r="A12" s="57" t="s">
        <v>30</v>
      </c>
      <c r="B12" s="105" t="s">
        <v>165</v>
      </c>
      <c r="C12" s="106">
        <v>3438059</v>
      </c>
      <c r="D12" s="87">
        <f aca="true" t="shared" si="2" ref="D12:D17">E12+F12</f>
        <v>2207995</v>
      </c>
      <c r="E12" s="88">
        <v>1898636</v>
      </c>
      <c r="F12" s="88">
        <v>309359</v>
      </c>
      <c r="G12" s="88">
        <v>1230064</v>
      </c>
      <c r="H12" s="107">
        <f aca="true" t="shared" si="3" ref="H12:H17">D12/C12*100</f>
        <v>64.2221381308465</v>
      </c>
      <c r="I12" s="97">
        <f>E12/C12*100</f>
        <v>55.2240668353859</v>
      </c>
      <c r="J12" s="97">
        <f>F12/D12*100</f>
        <v>14.01085600284421</v>
      </c>
    </row>
    <row r="13" spans="1:10" ht="15">
      <c r="A13" s="34">
        <v>3</v>
      </c>
      <c r="B13" s="98" t="s">
        <v>92</v>
      </c>
      <c r="C13" s="77">
        <v>1097529</v>
      </c>
      <c r="D13" s="76">
        <f t="shared" si="2"/>
        <v>545803</v>
      </c>
      <c r="E13" s="77">
        <v>442027</v>
      </c>
      <c r="F13" s="77">
        <v>103776</v>
      </c>
      <c r="G13" s="77">
        <v>551726</v>
      </c>
      <c r="H13" s="99">
        <f t="shared" si="3"/>
        <v>49.73016658329757</v>
      </c>
      <c r="I13" s="100">
        <f>E13/C13*100</f>
        <v>40.27474444866605</v>
      </c>
      <c r="J13" s="100">
        <f t="shared" si="1"/>
        <v>19.013453572076372</v>
      </c>
    </row>
    <row r="14" spans="1:10" ht="15">
      <c r="A14" s="34">
        <v>4</v>
      </c>
      <c r="B14" s="98" t="s">
        <v>93</v>
      </c>
      <c r="C14" s="77">
        <v>868640</v>
      </c>
      <c r="D14" s="76">
        <f t="shared" si="2"/>
        <v>725411</v>
      </c>
      <c r="E14" s="77">
        <v>625126</v>
      </c>
      <c r="F14" s="77">
        <v>100285</v>
      </c>
      <c r="G14" s="77">
        <v>143228</v>
      </c>
      <c r="H14" s="99">
        <f t="shared" si="3"/>
        <v>83.51112083256585</v>
      </c>
      <c r="I14" s="100">
        <f>E14/C14*100</f>
        <v>71.96606188985079</v>
      </c>
      <c r="J14" s="100">
        <f t="shared" si="1"/>
        <v>13.824576688249834</v>
      </c>
    </row>
    <row r="15" spans="1:10" ht="15">
      <c r="A15" s="34">
        <v>5</v>
      </c>
      <c r="B15" s="98" t="s">
        <v>94</v>
      </c>
      <c r="C15" s="77">
        <v>1025003</v>
      </c>
      <c r="D15" s="76">
        <f t="shared" si="2"/>
        <v>761156</v>
      </c>
      <c r="E15" s="77">
        <v>678098</v>
      </c>
      <c r="F15" s="77">
        <v>83058</v>
      </c>
      <c r="G15" s="77">
        <v>263847</v>
      </c>
      <c r="H15" s="99">
        <f t="shared" si="3"/>
        <v>74.25890460808408</v>
      </c>
      <c r="I15" s="100">
        <f>E15/C15*100</f>
        <v>66.15570881255958</v>
      </c>
      <c r="J15" s="100">
        <f t="shared" si="1"/>
        <v>10.912086352863277</v>
      </c>
    </row>
    <row r="16" spans="1:10" ht="15">
      <c r="A16" s="34">
        <v>6</v>
      </c>
      <c r="B16" s="98" t="s">
        <v>95</v>
      </c>
      <c r="C16" s="77">
        <v>256913</v>
      </c>
      <c r="D16" s="76">
        <f t="shared" si="2"/>
        <v>136087</v>
      </c>
      <c r="E16" s="77">
        <v>119829</v>
      </c>
      <c r="F16" s="77">
        <v>16258</v>
      </c>
      <c r="G16" s="77">
        <v>120826</v>
      </c>
      <c r="H16" s="99">
        <f t="shared" si="3"/>
        <v>52.97007158065181</v>
      </c>
      <c r="I16" s="100">
        <f>E16/C16*100</f>
        <v>46.641859306457825</v>
      </c>
      <c r="J16" s="100">
        <f t="shared" si="1"/>
        <v>11.946769346080082</v>
      </c>
    </row>
    <row r="17" spans="1:10" ht="15">
      <c r="A17" s="34">
        <v>7</v>
      </c>
      <c r="B17" s="98" t="s">
        <v>103</v>
      </c>
      <c r="C17" s="77">
        <v>189974</v>
      </c>
      <c r="D17" s="76">
        <f t="shared" si="2"/>
        <v>39537</v>
      </c>
      <c r="E17" s="77">
        <v>33556</v>
      </c>
      <c r="F17" s="77">
        <v>5981</v>
      </c>
      <c r="G17" s="77">
        <v>150436</v>
      </c>
      <c r="H17" s="99">
        <f t="shared" si="3"/>
        <v>20.811795298303977</v>
      </c>
      <c r="I17" s="100">
        <f>E17/C17*100</f>
        <v>17.663469737964142</v>
      </c>
      <c r="J17" s="100">
        <f t="shared" si="1"/>
        <v>15.127601993069783</v>
      </c>
    </row>
    <row r="18" spans="1:10" ht="4.5" customHeight="1">
      <c r="A18" s="34">
        <v>2</v>
      </c>
      <c r="B18" s="101"/>
      <c r="C18" s="102"/>
      <c r="D18" s="102"/>
      <c r="E18" s="102"/>
      <c r="F18" s="102"/>
      <c r="G18" s="108"/>
      <c r="H18" s="103"/>
      <c r="I18" s="104"/>
      <c r="J18" s="104"/>
    </row>
    <row r="19" spans="1:10" s="4" customFormat="1" ht="15">
      <c r="A19" s="57" t="s">
        <v>31</v>
      </c>
      <c r="B19" s="105" t="s">
        <v>166</v>
      </c>
      <c r="C19" s="88">
        <v>3882940</v>
      </c>
      <c r="D19" s="87">
        <f aca="true" t="shared" si="4" ref="D19:D24">E19+F19</f>
        <v>1817998</v>
      </c>
      <c r="E19" s="106">
        <v>1507241</v>
      </c>
      <c r="F19" s="106">
        <v>310757</v>
      </c>
      <c r="G19" s="106">
        <v>2064943</v>
      </c>
      <c r="H19" s="107">
        <f aca="true" t="shared" si="5" ref="H19:H24">D19/C19*100</f>
        <v>46.82014143921874</v>
      </c>
      <c r="I19" s="97">
        <f aca="true" t="shared" si="6" ref="I19:I24">E19/C19*100</f>
        <v>38.8170046408134</v>
      </c>
      <c r="J19" s="97">
        <f t="shared" si="1"/>
        <v>17.093363139013356</v>
      </c>
    </row>
    <row r="20" spans="1:10" ht="15.75" customHeight="1">
      <c r="A20" s="34">
        <v>2</v>
      </c>
      <c r="B20" s="98" t="s">
        <v>92</v>
      </c>
      <c r="C20" s="77">
        <v>1156015</v>
      </c>
      <c r="D20" s="76">
        <f t="shared" si="4"/>
        <v>460648</v>
      </c>
      <c r="E20" s="77">
        <v>359373</v>
      </c>
      <c r="F20" s="77">
        <v>101275</v>
      </c>
      <c r="G20" s="77">
        <v>695368</v>
      </c>
      <c r="H20" s="99">
        <f t="shared" si="5"/>
        <v>39.84792584871303</v>
      </c>
      <c r="I20" s="100">
        <f t="shared" si="6"/>
        <v>31.08722637682037</v>
      </c>
      <c r="J20" s="100">
        <f t="shared" si="1"/>
        <v>21.985333703825916</v>
      </c>
    </row>
    <row r="21" spans="1:10" ht="15.75" customHeight="1">
      <c r="A21" s="34">
        <v>3</v>
      </c>
      <c r="B21" s="98" t="s">
        <v>93</v>
      </c>
      <c r="C21" s="77">
        <v>935527</v>
      </c>
      <c r="D21" s="76">
        <f t="shared" si="4"/>
        <v>573133</v>
      </c>
      <c r="E21" s="77">
        <v>450818</v>
      </c>
      <c r="F21" s="77">
        <v>122315</v>
      </c>
      <c r="G21" s="77">
        <v>362395</v>
      </c>
      <c r="H21" s="99">
        <f t="shared" si="5"/>
        <v>61.263116938367354</v>
      </c>
      <c r="I21" s="100">
        <f t="shared" si="6"/>
        <v>48.18866799141019</v>
      </c>
      <c r="J21" s="100">
        <f t="shared" si="1"/>
        <v>21.341468734133265</v>
      </c>
    </row>
    <row r="22" spans="1:10" ht="15">
      <c r="A22" s="34">
        <v>4</v>
      </c>
      <c r="B22" s="98" t="s">
        <v>94</v>
      </c>
      <c r="C22" s="77">
        <v>1146346</v>
      </c>
      <c r="D22" s="76">
        <f t="shared" si="4"/>
        <v>635672</v>
      </c>
      <c r="E22" s="77">
        <v>553453</v>
      </c>
      <c r="F22" s="77">
        <v>82219</v>
      </c>
      <c r="G22" s="77">
        <v>510674</v>
      </c>
      <c r="H22" s="99">
        <f t="shared" si="5"/>
        <v>55.45201884945732</v>
      </c>
      <c r="I22" s="100">
        <f t="shared" si="6"/>
        <v>48.27975148864304</v>
      </c>
      <c r="J22" s="100">
        <f t="shared" si="1"/>
        <v>12.934186184069771</v>
      </c>
    </row>
    <row r="23" spans="1:10" ht="15">
      <c r="A23" s="34">
        <v>5</v>
      </c>
      <c r="B23" s="98" t="s">
        <v>95</v>
      </c>
      <c r="C23" s="77">
        <v>323746</v>
      </c>
      <c r="D23" s="76">
        <f t="shared" si="4"/>
        <v>109803</v>
      </c>
      <c r="E23" s="77">
        <v>107268</v>
      </c>
      <c r="F23" s="77">
        <v>2535</v>
      </c>
      <c r="G23" s="77">
        <v>213943</v>
      </c>
      <c r="H23" s="99">
        <f t="shared" si="5"/>
        <v>33.91640360035336</v>
      </c>
      <c r="I23" s="100">
        <f t="shared" si="6"/>
        <v>33.13338234294786</v>
      </c>
      <c r="J23" s="100">
        <f t="shared" si="1"/>
        <v>2.308680090707904</v>
      </c>
    </row>
    <row r="24" spans="1:10" ht="15">
      <c r="A24" s="34">
        <v>6</v>
      </c>
      <c r="B24" s="98" t="s">
        <v>103</v>
      </c>
      <c r="C24" s="77">
        <v>321306</v>
      </c>
      <c r="D24" s="76">
        <f t="shared" si="4"/>
        <v>38743</v>
      </c>
      <c r="E24" s="77">
        <v>36329</v>
      </c>
      <c r="F24" s="77">
        <v>2414</v>
      </c>
      <c r="G24" s="77">
        <v>282563</v>
      </c>
      <c r="H24" s="99">
        <f t="shared" si="5"/>
        <v>12.057975885915608</v>
      </c>
      <c r="I24" s="100">
        <f t="shared" si="6"/>
        <v>11.306667164634336</v>
      </c>
      <c r="J24" s="100">
        <f t="shared" si="1"/>
        <v>6.230802983764809</v>
      </c>
    </row>
    <row r="25" spans="2:10" ht="6" customHeight="1">
      <c r="B25" s="101"/>
      <c r="C25" s="102"/>
      <c r="D25" s="102"/>
      <c r="E25" s="102"/>
      <c r="F25" s="102"/>
      <c r="G25" s="102"/>
      <c r="H25" s="103"/>
      <c r="I25" s="104"/>
      <c r="J25" s="104"/>
    </row>
    <row r="26" spans="1:10" s="4" customFormat="1" ht="15">
      <c r="A26" s="57" t="s">
        <v>32</v>
      </c>
      <c r="B26" s="105" t="s">
        <v>167</v>
      </c>
      <c r="C26" s="88">
        <v>1525695</v>
      </c>
      <c r="D26" s="87">
        <f aca="true" t="shared" si="7" ref="D26:D31">E26+F26</f>
        <v>1043774</v>
      </c>
      <c r="E26" s="109">
        <v>891494</v>
      </c>
      <c r="F26" s="109">
        <v>152280</v>
      </c>
      <c r="G26" s="109">
        <v>481922</v>
      </c>
      <c r="H26" s="107">
        <f aca="true" t="shared" si="8" ref="H26:H31">D26/C26*100</f>
        <v>68.41301832935154</v>
      </c>
      <c r="I26" s="97">
        <f>E26/C26*100</f>
        <v>58.431993288304675</v>
      </c>
      <c r="J26" s="97">
        <f t="shared" si="1"/>
        <v>14.589365130765856</v>
      </c>
    </row>
    <row r="27" spans="1:10" ht="15">
      <c r="A27" s="34">
        <v>1</v>
      </c>
      <c r="B27" s="98" t="s">
        <v>92</v>
      </c>
      <c r="C27" s="77">
        <v>506232</v>
      </c>
      <c r="D27" s="76">
        <f t="shared" si="7"/>
        <v>258688</v>
      </c>
      <c r="E27" s="77">
        <v>210427</v>
      </c>
      <c r="F27" s="77">
        <v>48261</v>
      </c>
      <c r="G27" s="77">
        <v>247543</v>
      </c>
      <c r="H27" s="99">
        <f t="shared" si="8"/>
        <v>51.10068111063703</v>
      </c>
      <c r="I27" s="100">
        <f aca="true" t="shared" si="9" ref="I27:I37">E27/C27*100</f>
        <v>41.56730510911993</v>
      </c>
      <c r="J27" s="100">
        <f t="shared" si="1"/>
        <v>18.656064448292923</v>
      </c>
    </row>
    <row r="28" spans="1:10" ht="15">
      <c r="A28" s="34">
        <v>2</v>
      </c>
      <c r="B28" s="98" t="s">
        <v>93</v>
      </c>
      <c r="C28" s="77">
        <v>484593</v>
      </c>
      <c r="D28" s="76">
        <f t="shared" si="7"/>
        <v>396727</v>
      </c>
      <c r="E28" s="77">
        <v>334017</v>
      </c>
      <c r="F28" s="77">
        <v>62710</v>
      </c>
      <c r="G28" s="77">
        <v>87866</v>
      </c>
      <c r="H28" s="99">
        <f t="shared" si="8"/>
        <v>81.86808311304537</v>
      </c>
      <c r="I28" s="100">
        <f t="shared" si="9"/>
        <v>68.92732664318304</v>
      </c>
      <c r="J28" s="100">
        <f t="shared" si="1"/>
        <v>15.806839463913471</v>
      </c>
    </row>
    <row r="29" spans="1:10" ht="15">
      <c r="A29" s="34">
        <v>3</v>
      </c>
      <c r="B29" s="98" t="s">
        <v>94</v>
      </c>
      <c r="C29" s="77">
        <v>421288</v>
      </c>
      <c r="D29" s="76">
        <f t="shared" si="7"/>
        <v>340012</v>
      </c>
      <c r="E29" s="77">
        <v>304451</v>
      </c>
      <c r="F29" s="77">
        <v>35561</v>
      </c>
      <c r="G29" s="77">
        <v>81276</v>
      </c>
      <c r="H29" s="99">
        <f t="shared" si="8"/>
        <v>80.70773437648354</v>
      </c>
      <c r="I29" s="100">
        <f t="shared" si="9"/>
        <v>72.266715406088</v>
      </c>
      <c r="J29" s="100">
        <f t="shared" si="1"/>
        <v>10.458748514758302</v>
      </c>
    </row>
    <row r="30" spans="1:10" ht="15">
      <c r="A30" s="34">
        <v>4</v>
      </c>
      <c r="B30" s="98" t="s">
        <v>95</v>
      </c>
      <c r="C30" s="77">
        <v>62200</v>
      </c>
      <c r="D30" s="76">
        <f t="shared" si="7"/>
        <v>32731</v>
      </c>
      <c r="E30" s="77">
        <v>29097</v>
      </c>
      <c r="F30" s="77">
        <v>3634</v>
      </c>
      <c r="G30" s="77">
        <v>29469</v>
      </c>
      <c r="H30" s="99">
        <f t="shared" si="8"/>
        <v>52.62218649517685</v>
      </c>
      <c r="I30" s="100">
        <f t="shared" si="9"/>
        <v>46.77974276527331</v>
      </c>
      <c r="J30" s="100">
        <f t="shared" si="1"/>
        <v>11.102624423329566</v>
      </c>
    </row>
    <row r="31" spans="1:10" ht="15">
      <c r="A31" s="34">
        <v>5</v>
      </c>
      <c r="B31" s="98" t="s">
        <v>103</v>
      </c>
      <c r="C31" s="77">
        <v>51382</v>
      </c>
      <c r="D31" s="76">
        <f t="shared" si="7"/>
        <v>15615</v>
      </c>
      <c r="E31" s="77">
        <v>13502</v>
      </c>
      <c r="F31" s="77">
        <v>2113</v>
      </c>
      <c r="G31" s="77">
        <v>35767</v>
      </c>
      <c r="H31" s="99">
        <f t="shared" si="8"/>
        <v>30.390019851309795</v>
      </c>
      <c r="I31" s="100">
        <f t="shared" si="9"/>
        <v>26.277684792339727</v>
      </c>
      <c r="J31" s="100">
        <f t="shared" si="1"/>
        <v>13.531860390650015</v>
      </c>
    </row>
    <row r="32" spans="2:10" ht="3" customHeight="1">
      <c r="B32" s="101"/>
      <c r="C32" s="102"/>
      <c r="D32" s="102"/>
      <c r="E32" s="102"/>
      <c r="F32" s="102"/>
      <c r="G32" s="102"/>
      <c r="H32" s="103">
        <v>0</v>
      </c>
      <c r="I32" s="104">
        <v>0</v>
      </c>
      <c r="J32" s="104">
        <v>0</v>
      </c>
    </row>
    <row r="33" spans="1:10" s="4" customFormat="1" ht="15.75" customHeight="1">
      <c r="A33" s="57" t="s">
        <v>33</v>
      </c>
      <c r="B33" s="105" t="s">
        <v>168</v>
      </c>
      <c r="C33" s="88">
        <v>5795303</v>
      </c>
      <c r="D33" s="87">
        <f aca="true" t="shared" si="10" ref="D33:D38">E33+F33</f>
        <v>2982219</v>
      </c>
      <c r="E33" s="88">
        <v>2514383</v>
      </c>
      <c r="F33" s="88">
        <v>467836</v>
      </c>
      <c r="G33" s="88">
        <v>2813085</v>
      </c>
      <c r="H33" s="107">
        <f aca="true" t="shared" si="11" ref="H33:H38">D33/C33*100</f>
        <v>51.459242079318365</v>
      </c>
      <c r="I33" s="97">
        <f t="shared" si="9"/>
        <v>43.386566673045394</v>
      </c>
      <c r="J33" s="97">
        <f t="shared" si="1"/>
        <v>15.687513224213244</v>
      </c>
    </row>
    <row r="34" spans="1:10" ht="15">
      <c r="A34" s="34">
        <v>1</v>
      </c>
      <c r="B34" s="98" t="s">
        <v>92</v>
      </c>
      <c r="C34" s="77">
        <v>1747312</v>
      </c>
      <c r="D34" s="76">
        <f t="shared" si="10"/>
        <v>747761</v>
      </c>
      <c r="E34" s="77">
        <v>590972</v>
      </c>
      <c r="F34" s="77">
        <v>156789</v>
      </c>
      <c r="G34" s="77">
        <v>999551</v>
      </c>
      <c r="H34" s="99">
        <f t="shared" si="11"/>
        <v>42.79493301711429</v>
      </c>
      <c r="I34" s="100">
        <f t="shared" si="9"/>
        <v>33.82177882370178</v>
      </c>
      <c r="J34" s="100">
        <f t="shared" si="1"/>
        <v>20.96779585990711</v>
      </c>
    </row>
    <row r="35" spans="1:10" ht="15">
      <c r="A35" s="34">
        <v>2</v>
      </c>
      <c r="B35" s="98" t="s">
        <v>93</v>
      </c>
      <c r="C35" s="77">
        <v>1319574</v>
      </c>
      <c r="D35" s="76">
        <f t="shared" si="10"/>
        <v>901817</v>
      </c>
      <c r="E35" s="77">
        <v>741927</v>
      </c>
      <c r="F35" s="77">
        <v>159890</v>
      </c>
      <c r="G35" s="77">
        <v>417757</v>
      </c>
      <c r="H35" s="99">
        <f t="shared" si="11"/>
        <v>68.34152537106672</v>
      </c>
      <c r="I35" s="100">
        <f t="shared" si="9"/>
        <v>56.224736164853205</v>
      </c>
      <c r="J35" s="100">
        <f t="shared" si="1"/>
        <v>17.729761137791815</v>
      </c>
    </row>
    <row r="36" spans="1:10" ht="15">
      <c r="A36" s="34">
        <v>3</v>
      </c>
      <c r="B36" s="98" t="s">
        <v>94</v>
      </c>
      <c r="C36" s="77">
        <v>1750061</v>
      </c>
      <c r="D36" s="76">
        <f t="shared" si="10"/>
        <v>1056816</v>
      </c>
      <c r="E36" s="77">
        <v>927100</v>
      </c>
      <c r="F36" s="77">
        <v>129716</v>
      </c>
      <c r="G36" s="77">
        <v>693245</v>
      </c>
      <c r="H36" s="99">
        <f t="shared" si="11"/>
        <v>60.38738078272701</v>
      </c>
      <c r="I36" s="100">
        <f t="shared" si="9"/>
        <v>52.975296289672194</v>
      </c>
      <c r="J36" s="100">
        <f t="shared" si="1"/>
        <v>12.27422749087826</v>
      </c>
    </row>
    <row r="37" spans="1:10" ht="15">
      <c r="A37" s="34">
        <v>4</v>
      </c>
      <c r="B37" s="98" t="s">
        <v>95</v>
      </c>
      <c r="C37" s="77">
        <v>518459</v>
      </c>
      <c r="D37" s="76">
        <f t="shared" si="10"/>
        <v>213158</v>
      </c>
      <c r="E37" s="77">
        <v>197999</v>
      </c>
      <c r="F37" s="77">
        <v>15159</v>
      </c>
      <c r="G37" s="77">
        <v>305301</v>
      </c>
      <c r="H37" s="99">
        <f t="shared" si="11"/>
        <v>41.113762129695886</v>
      </c>
      <c r="I37" s="100">
        <f t="shared" si="9"/>
        <v>38.189905084105014</v>
      </c>
      <c r="J37" s="100">
        <f t="shared" si="1"/>
        <v>7.111626117715497</v>
      </c>
    </row>
    <row r="38" spans="1:10" ht="15">
      <c r="A38" s="34">
        <v>5</v>
      </c>
      <c r="B38" s="98" t="s">
        <v>103</v>
      </c>
      <c r="C38" s="77">
        <v>459898</v>
      </c>
      <c r="D38" s="76">
        <f t="shared" si="10"/>
        <v>62666</v>
      </c>
      <c r="E38" s="77">
        <v>56384</v>
      </c>
      <c r="F38" s="77">
        <v>6282</v>
      </c>
      <c r="G38" s="77">
        <v>397232</v>
      </c>
      <c r="H38" s="99">
        <f t="shared" si="11"/>
        <v>13.62606491004527</v>
      </c>
      <c r="I38" s="100">
        <f>E38/C38*100</f>
        <v>12.2601098504451</v>
      </c>
      <c r="J38" s="100">
        <f>F38/D38*100</f>
        <v>10.024574729518399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21.140625" style="51" customWidth="1"/>
    <col min="2" max="2" width="14.140625" style="51" customWidth="1"/>
    <col min="3" max="6" width="12.28125" style="51" customWidth="1"/>
    <col min="7" max="7" width="13.7109375" style="51" bestFit="1" customWidth="1"/>
    <col min="8" max="8" width="15.00390625" style="51" bestFit="1" customWidth="1"/>
    <col min="9" max="9" width="11.421875" style="51" customWidth="1"/>
    <col min="10" max="16384" width="9.140625" style="51" customWidth="1"/>
  </cols>
  <sheetData>
    <row r="1" spans="1:8" s="34" customFormat="1" ht="15">
      <c r="A1" s="30" t="s">
        <v>212</v>
      </c>
      <c r="B1" s="35"/>
      <c r="C1" s="35"/>
      <c r="D1" s="35"/>
      <c r="E1" s="35"/>
      <c r="F1" s="35"/>
      <c r="G1" s="35"/>
      <c r="H1" s="35"/>
    </row>
    <row r="2" spans="1:10" s="34" customFormat="1" ht="16.5" customHeight="1">
      <c r="A2" s="188"/>
      <c r="B2" s="193" t="s">
        <v>9</v>
      </c>
      <c r="C2" s="191" t="s">
        <v>53</v>
      </c>
      <c r="D2" s="191"/>
      <c r="E2" s="191" t="s">
        <v>54</v>
      </c>
      <c r="F2" s="192"/>
      <c r="G2" s="114" t="s">
        <v>170</v>
      </c>
      <c r="H2" s="114" t="s">
        <v>169</v>
      </c>
      <c r="J2" s="8"/>
    </row>
    <row r="3" spans="1:8" s="34" customFormat="1" ht="16.5" customHeight="1">
      <c r="A3" s="189"/>
      <c r="B3" s="194"/>
      <c r="C3" s="193" t="s">
        <v>34</v>
      </c>
      <c r="D3" s="193" t="s">
        <v>35</v>
      </c>
      <c r="E3" s="196" t="s">
        <v>37</v>
      </c>
      <c r="F3" s="198" t="s">
        <v>36</v>
      </c>
      <c r="G3" s="115" t="s">
        <v>172</v>
      </c>
      <c r="H3" s="115" t="s">
        <v>65</v>
      </c>
    </row>
    <row r="4" spans="1:8" s="34" customFormat="1" ht="15">
      <c r="A4" s="190"/>
      <c r="B4" s="195"/>
      <c r="C4" s="195"/>
      <c r="D4" s="195"/>
      <c r="E4" s="197"/>
      <c r="F4" s="199"/>
      <c r="G4" s="116" t="s">
        <v>64</v>
      </c>
      <c r="H4" s="116" t="s">
        <v>64</v>
      </c>
    </row>
    <row r="5" spans="1:8" s="34" customFormat="1" ht="15">
      <c r="A5" s="111" t="s">
        <v>9</v>
      </c>
      <c r="B5" s="88">
        <v>7320999</v>
      </c>
      <c r="C5" s="88">
        <v>3438059</v>
      </c>
      <c r="D5" s="88">
        <v>3882940</v>
      </c>
      <c r="E5" s="88">
        <v>1525695</v>
      </c>
      <c r="F5" s="88">
        <v>5795303</v>
      </c>
      <c r="G5" s="113">
        <v>3424669</v>
      </c>
      <c r="H5" s="113">
        <v>3896330</v>
      </c>
    </row>
    <row r="6" spans="1:8" s="34" customFormat="1" ht="15">
      <c r="A6" s="112" t="s">
        <v>61</v>
      </c>
      <c r="B6" s="77">
        <v>3412845</v>
      </c>
      <c r="C6" s="77">
        <v>1506692</v>
      </c>
      <c r="D6" s="77">
        <v>1906153</v>
      </c>
      <c r="E6" s="77">
        <v>310720</v>
      </c>
      <c r="F6" s="77">
        <v>3102125</v>
      </c>
      <c r="G6" s="77">
        <v>2014876</v>
      </c>
      <c r="H6" s="77">
        <v>1397969</v>
      </c>
    </row>
    <row r="7" spans="1:8" s="34" customFormat="1" ht="15">
      <c r="A7" s="112" t="s">
        <v>56</v>
      </c>
      <c r="B7" s="77">
        <v>2245010</v>
      </c>
      <c r="C7" s="77">
        <v>1090265</v>
      </c>
      <c r="D7" s="77">
        <v>1154745</v>
      </c>
      <c r="E7" s="77">
        <v>388627</v>
      </c>
      <c r="F7" s="77">
        <v>1856383</v>
      </c>
      <c r="G7" s="77">
        <v>1117067</v>
      </c>
      <c r="H7" s="77">
        <v>1127943</v>
      </c>
    </row>
    <row r="8" spans="1:8" s="34" customFormat="1" ht="15">
      <c r="A8" s="112" t="s">
        <v>101</v>
      </c>
      <c r="B8" s="77">
        <v>646268</v>
      </c>
      <c r="C8" s="77">
        <v>303509</v>
      </c>
      <c r="D8" s="77">
        <v>342759</v>
      </c>
      <c r="E8" s="77">
        <v>235204</v>
      </c>
      <c r="F8" s="77">
        <v>411064</v>
      </c>
      <c r="G8" s="77">
        <v>149737</v>
      </c>
      <c r="H8" s="77">
        <v>496531</v>
      </c>
    </row>
    <row r="9" spans="1:8" s="34" customFormat="1" ht="15" customHeight="1">
      <c r="A9" s="112" t="s">
        <v>57</v>
      </c>
      <c r="B9" s="77">
        <v>690265</v>
      </c>
      <c r="C9" s="77">
        <v>347176</v>
      </c>
      <c r="D9" s="77">
        <v>343089</v>
      </c>
      <c r="E9" s="77">
        <v>355611</v>
      </c>
      <c r="F9" s="77">
        <v>334654</v>
      </c>
      <c r="G9" s="77">
        <v>115720</v>
      </c>
      <c r="H9" s="77">
        <v>574545</v>
      </c>
    </row>
    <row r="10" spans="1:8" s="34" customFormat="1" ht="15" customHeight="1">
      <c r="A10" s="112" t="s">
        <v>102</v>
      </c>
      <c r="B10" s="77">
        <v>326611</v>
      </c>
      <c r="C10" s="77">
        <v>190416</v>
      </c>
      <c r="D10" s="77">
        <v>136195</v>
      </c>
      <c r="E10" s="77">
        <v>235533</v>
      </c>
      <c r="F10" s="77">
        <v>91078</v>
      </c>
      <c r="G10" s="77">
        <v>27268</v>
      </c>
      <c r="H10" s="77">
        <v>299343</v>
      </c>
    </row>
    <row r="11" spans="1:8" ht="6" customHeight="1">
      <c r="A11" s="20"/>
      <c r="B11" s="20"/>
      <c r="C11" s="20"/>
      <c r="D11" s="20"/>
      <c r="E11" s="20"/>
      <c r="F11" s="20"/>
      <c r="G11" s="20"/>
      <c r="H11" s="20"/>
    </row>
    <row r="12" spans="2:8" ht="15">
      <c r="B12" s="66"/>
      <c r="C12" s="50"/>
      <c r="D12" s="50"/>
      <c r="E12" s="50"/>
      <c r="G12" s="50"/>
      <c r="H12" s="50"/>
    </row>
    <row r="13" spans="2:9" ht="15">
      <c r="B13" s="50"/>
      <c r="C13" s="50"/>
      <c r="D13" s="50"/>
      <c r="E13" s="50"/>
      <c r="F13" s="50"/>
      <c r="G13" s="50"/>
      <c r="H13" s="50"/>
      <c r="I13" s="50"/>
    </row>
    <row r="14" spans="6:9" ht="15">
      <c r="F14" s="50"/>
      <c r="G14" s="50"/>
      <c r="H14" s="50"/>
      <c r="I14" s="50"/>
    </row>
    <row r="15" spans="5:9" ht="15">
      <c r="E15" s="50"/>
      <c r="F15" s="50"/>
      <c r="G15" s="50"/>
      <c r="H15" s="50"/>
      <c r="I15" s="50"/>
    </row>
    <row r="16" spans="2:9" ht="15">
      <c r="B16" s="50"/>
      <c r="C16" s="50"/>
      <c r="D16" s="50"/>
      <c r="E16" s="50"/>
      <c r="F16" s="50"/>
      <c r="G16" s="50"/>
      <c r="H16" s="50"/>
      <c r="I16" s="50"/>
    </row>
    <row r="17" spans="2:9" ht="15">
      <c r="B17" s="50"/>
      <c r="C17" s="50"/>
      <c r="D17" s="50"/>
      <c r="E17" s="50"/>
      <c r="F17" s="50"/>
      <c r="G17" s="50"/>
      <c r="H17" s="50"/>
      <c r="I17" s="50"/>
    </row>
    <row r="18" spans="2:9" ht="15">
      <c r="B18" s="50"/>
      <c r="C18" s="50"/>
      <c r="D18" s="50"/>
      <c r="I18" s="50"/>
    </row>
    <row r="19" spans="2:4" ht="15">
      <c r="B19" s="50"/>
      <c r="C19" s="50"/>
      <c r="D19" s="50"/>
    </row>
    <row r="20" spans="2:9" ht="15">
      <c r="B20" s="50"/>
      <c r="C20" s="50"/>
      <c r="D20" s="50"/>
      <c r="I20" s="50"/>
    </row>
    <row r="21" spans="2:4" ht="15">
      <c r="B21" s="50"/>
      <c r="C21" s="50"/>
      <c r="D21" s="50"/>
    </row>
    <row r="22" spans="2:4" ht="15">
      <c r="B22" s="50"/>
      <c r="C22" s="50"/>
      <c r="D22" s="50"/>
    </row>
    <row r="23" spans="2:4" ht="15">
      <c r="B23" s="50"/>
      <c r="C23" s="50"/>
      <c r="D23" s="50"/>
    </row>
    <row r="24" spans="2:4" ht="15">
      <c r="B24" s="50"/>
      <c r="C24" s="50"/>
      <c r="D24" s="50"/>
    </row>
    <row r="26" ht="15">
      <c r="D26" s="50"/>
    </row>
    <row r="27" ht="15">
      <c r="J27" s="50"/>
    </row>
    <row r="28" ht="15">
      <c r="J28" s="50"/>
    </row>
    <row r="29" ht="15">
      <c r="J29" s="50"/>
    </row>
    <row r="30" ht="15">
      <c r="J30" s="50"/>
    </row>
    <row r="31" ht="15">
      <c r="J31" s="50"/>
    </row>
    <row r="32" ht="15">
      <c r="J32" s="50"/>
    </row>
    <row r="34" ht="15">
      <c r="J34" s="50"/>
    </row>
  </sheetData>
  <sheetProtection/>
  <mergeCells count="8">
    <mergeCell ref="A2:A4"/>
    <mergeCell ref="C2:D2"/>
    <mergeCell ref="E2:F2"/>
    <mergeCell ref="B2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G20" sqref="G20"/>
    </sheetView>
  </sheetViews>
  <sheetFormatPr defaultColWidth="11.421875" defaultRowHeight="15"/>
  <cols>
    <col min="1" max="1" width="15.421875" style="34" customWidth="1"/>
    <col min="2" max="2" width="10.57421875" style="34" customWidth="1"/>
    <col min="3" max="8" width="13.00390625" style="34" customWidth="1"/>
    <col min="9" max="9" width="12.28125" style="34" customWidth="1"/>
    <col min="10" max="16384" width="11.421875" style="34" customWidth="1"/>
  </cols>
  <sheetData>
    <row r="1" spans="1:9" ht="15.75">
      <c r="A1" s="58" t="s">
        <v>213</v>
      </c>
      <c r="B1" s="58"/>
      <c r="C1" s="58"/>
      <c r="D1" s="58"/>
      <c r="E1" s="58"/>
      <c r="F1" s="58"/>
      <c r="G1" s="58"/>
      <c r="H1" s="58"/>
      <c r="I1" s="58"/>
    </row>
    <row r="2" spans="1:9" ht="17.25" customHeight="1">
      <c r="A2" s="187" t="s">
        <v>199</v>
      </c>
      <c r="B2" s="187" t="s">
        <v>9</v>
      </c>
      <c r="C2" s="186" t="s">
        <v>10</v>
      </c>
      <c r="D2" s="186"/>
      <c r="E2" s="186"/>
      <c r="F2" s="186"/>
      <c r="G2" s="187" t="s">
        <v>180</v>
      </c>
      <c r="H2" s="187" t="s">
        <v>181</v>
      </c>
      <c r="I2" s="187" t="s">
        <v>182</v>
      </c>
    </row>
    <row r="3" spans="1:9" ht="15">
      <c r="A3" s="187"/>
      <c r="B3" s="187"/>
      <c r="C3" s="187" t="s">
        <v>11</v>
      </c>
      <c r="D3" s="187" t="s">
        <v>12</v>
      </c>
      <c r="E3" s="187" t="s">
        <v>13</v>
      </c>
      <c r="F3" s="187" t="s">
        <v>14</v>
      </c>
      <c r="G3" s="187"/>
      <c r="H3" s="187"/>
      <c r="I3" s="187"/>
    </row>
    <row r="4" spans="1:9" ht="15">
      <c r="A4" s="187"/>
      <c r="B4" s="187"/>
      <c r="C4" s="187"/>
      <c r="D4" s="187"/>
      <c r="E4" s="187"/>
      <c r="F4" s="187"/>
      <c r="G4" s="187"/>
      <c r="H4" s="187"/>
      <c r="I4" s="187"/>
    </row>
    <row r="5" spans="1:9" ht="30">
      <c r="A5" s="117" t="s">
        <v>19</v>
      </c>
      <c r="B5" s="94">
        <v>7320999</v>
      </c>
      <c r="C5" s="95">
        <f aca="true" t="shared" si="0" ref="C5:C10">D5+E5</f>
        <v>4025992</v>
      </c>
      <c r="D5" s="118">
        <v>3405877</v>
      </c>
      <c r="E5" s="118">
        <v>620115</v>
      </c>
      <c r="F5" s="118">
        <v>3295006</v>
      </c>
      <c r="G5" s="96">
        <f aca="true" t="shared" si="1" ref="G5:G10">C5/B5*100</f>
        <v>54.99238560201961</v>
      </c>
      <c r="H5" s="96">
        <f>+D5/B5*100</f>
        <v>46.522025204483704</v>
      </c>
      <c r="I5" s="97">
        <f>+E5/C5*100</f>
        <v>15.402787685618849</v>
      </c>
    </row>
    <row r="6" spans="1:9" ht="15">
      <c r="A6" s="119" t="s">
        <v>114</v>
      </c>
      <c r="B6" s="120">
        <v>2756108</v>
      </c>
      <c r="C6" s="76">
        <f>D6+E6</f>
        <v>1564139</v>
      </c>
      <c r="D6" s="76">
        <v>1367983</v>
      </c>
      <c r="E6" s="76">
        <v>196156</v>
      </c>
      <c r="F6" s="76">
        <v>1191969</v>
      </c>
      <c r="G6" s="99">
        <f t="shared" si="1"/>
        <v>56.75173106423986</v>
      </c>
      <c r="H6" s="99">
        <f aca="true" t="shared" si="2" ref="H6:I10">+D6/B6*100</f>
        <v>49.63459341941607</v>
      </c>
      <c r="I6" s="121">
        <f t="shared" si="2"/>
        <v>12.540829171831916</v>
      </c>
    </row>
    <row r="7" spans="1:9" ht="15">
      <c r="A7" s="119" t="s">
        <v>62</v>
      </c>
      <c r="B7" s="120">
        <v>1063447</v>
      </c>
      <c r="C7" s="76">
        <f t="shared" si="0"/>
        <v>749008</v>
      </c>
      <c r="D7" s="76">
        <v>641893</v>
      </c>
      <c r="E7" s="76">
        <v>107115</v>
      </c>
      <c r="F7" s="76">
        <v>314439</v>
      </c>
      <c r="G7" s="99">
        <f t="shared" si="1"/>
        <v>70.43209487637841</v>
      </c>
      <c r="H7" s="99">
        <f t="shared" si="2"/>
        <v>60.3596606130818</v>
      </c>
      <c r="I7" s="121">
        <f t="shared" si="2"/>
        <v>14.300915344028367</v>
      </c>
    </row>
    <row r="8" spans="1:9" ht="15">
      <c r="A8" s="119" t="s">
        <v>115</v>
      </c>
      <c r="B8" s="120">
        <v>245208</v>
      </c>
      <c r="C8" s="76">
        <f t="shared" si="0"/>
        <v>167874</v>
      </c>
      <c r="D8" s="76">
        <v>140006</v>
      </c>
      <c r="E8" s="76">
        <v>27868</v>
      </c>
      <c r="F8" s="76">
        <v>77334</v>
      </c>
      <c r="G8" s="99">
        <f t="shared" si="1"/>
        <v>68.46187726338455</v>
      </c>
      <c r="H8" s="99">
        <f t="shared" si="2"/>
        <v>57.09683207725686</v>
      </c>
      <c r="I8" s="121">
        <f t="shared" si="2"/>
        <v>16.600545647330737</v>
      </c>
    </row>
    <row r="9" spans="1:9" ht="15">
      <c r="A9" s="119" t="s">
        <v>116</v>
      </c>
      <c r="B9" s="120">
        <v>2719590</v>
      </c>
      <c r="C9" s="76">
        <f t="shared" si="0"/>
        <v>1370965</v>
      </c>
      <c r="D9" s="76">
        <v>1093097</v>
      </c>
      <c r="E9" s="76">
        <v>277868</v>
      </c>
      <c r="F9" s="76">
        <v>1348625</v>
      </c>
      <c r="G9" s="99">
        <f t="shared" si="1"/>
        <v>50.410723675259874</v>
      </c>
      <c r="H9" s="99">
        <f t="shared" si="2"/>
        <v>40.19344827713</v>
      </c>
      <c r="I9" s="121">
        <f t="shared" si="2"/>
        <v>20.26805935964813</v>
      </c>
    </row>
    <row r="10" spans="1:9" ht="15">
      <c r="A10" s="119" t="s">
        <v>117</v>
      </c>
      <c r="B10" s="120">
        <v>536647</v>
      </c>
      <c r="C10" s="76">
        <f t="shared" si="0"/>
        <v>174007</v>
      </c>
      <c r="D10" s="76">
        <v>162898</v>
      </c>
      <c r="E10" s="76">
        <v>11109</v>
      </c>
      <c r="F10" s="76">
        <v>362640</v>
      </c>
      <c r="G10" s="99">
        <f t="shared" si="1"/>
        <v>32.42485283622195</v>
      </c>
      <c r="H10" s="99">
        <f t="shared" si="2"/>
        <v>30.35477697629913</v>
      </c>
      <c r="I10" s="121">
        <f t="shared" si="2"/>
        <v>6.384225921945669</v>
      </c>
    </row>
    <row r="11" spans="1:9" ht="6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2:6" ht="15">
      <c r="B12" s="37"/>
      <c r="C12" s="37"/>
      <c r="D12" s="37"/>
      <c r="E12" s="48"/>
      <c r="F12" s="37"/>
    </row>
    <row r="13" spans="2:6" ht="15">
      <c r="B13" s="37"/>
      <c r="C13" s="37"/>
      <c r="D13" s="37"/>
      <c r="E13" s="37"/>
      <c r="F13" s="37"/>
    </row>
    <row r="14" spans="2:6" ht="15">
      <c r="B14" s="37"/>
      <c r="C14" s="37"/>
      <c r="D14" s="37"/>
      <c r="E14" s="37"/>
      <c r="F14" s="37"/>
    </row>
    <row r="15" ht="15">
      <c r="F15" s="37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9">
      <selection activeCell="G30" sqref="G30"/>
    </sheetView>
  </sheetViews>
  <sheetFormatPr defaultColWidth="11.421875" defaultRowHeight="15"/>
  <cols>
    <col min="1" max="1" width="44.421875" style="34" customWidth="1"/>
    <col min="2" max="6" width="11.421875" style="34" customWidth="1"/>
    <col min="7" max="7" width="13.7109375" style="34" bestFit="1" customWidth="1"/>
    <col min="8" max="8" width="15.00390625" style="34" bestFit="1" customWidth="1"/>
    <col min="9" max="16384" width="11.421875" style="34" customWidth="1"/>
  </cols>
  <sheetData>
    <row r="1" spans="1:8" ht="15.75">
      <c r="A1" s="28" t="s">
        <v>214</v>
      </c>
      <c r="G1" s="35"/>
      <c r="H1" s="35"/>
    </row>
    <row r="2" spans="1:10" ht="15" customHeight="1">
      <c r="A2" s="200"/>
      <c r="B2" s="201" t="s">
        <v>9</v>
      </c>
      <c r="C2" s="173" t="s">
        <v>53</v>
      </c>
      <c r="D2" s="173"/>
      <c r="E2" s="173" t="s">
        <v>198</v>
      </c>
      <c r="F2" s="203"/>
      <c r="G2" s="124" t="s">
        <v>170</v>
      </c>
      <c r="H2" s="124" t="s">
        <v>169</v>
      </c>
      <c r="I2" s="8"/>
      <c r="J2" s="8"/>
    </row>
    <row r="3" spans="1:10" ht="15" customHeight="1">
      <c r="A3" s="200"/>
      <c r="B3" s="201"/>
      <c r="C3" s="201" t="s">
        <v>34</v>
      </c>
      <c r="D3" s="201" t="s">
        <v>35</v>
      </c>
      <c r="E3" s="201" t="s">
        <v>37</v>
      </c>
      <c r="F3" s="202" t="s">
        <v>36</v>
      </c>
      <c r="G3" s="125" t="s">
        <v>172</v>
      </c>
      <c r="H3" s="125" t="s">
        <v>65</v>
      </c>
      <c r="I3" s="8"/>
      <c r="J3" s="8"/>
    </row>
    <row r="4" spans="1:10" ht="15">
      <c r="A4" s="200"/>
      <c r="B4" s="201"/>
      <c r="C4" s="201"/>
      <c r="D4" s="201"/>
      <c r="E4" s="201"/>
      <c r="F4" s="202"/>
      <c r="G4" s="126" t="s">
        <v>64</v>
      </c>
      <c r="H4" s="126" t="s">
        <v>64</v>
      </c>
      <c r="I4" s="8"/>
      <c r="J4" s="8"/>
    </row>
    <row r="5" spans="1:8" s="4" customFormat="1" ht="15">
      <c r="A5" s="105" t="s">
        <v>58</v>
      </c>
      <c r="B5" s="106">
        <v>3405877</v>
      </c>
      <c r="C5" s="106">
        <v>1898636</v>
      </c>
      <c r="D5" s="106">
        <v>1507241</v>
      </c>
      <c r="E5" s="88">
        <v>891494</v>
      </c>
      <c r="F5" s="88">
        <v>2514383</v>
      </c>
      <c r="G5" s="113">
        <v>1353570</v>
      </c>
      <c r="H5" s="113">
        <v>2052307</v>
      </c>
    </row>
    <row r="6" spans="1:8" ht="15" customHeight="1">
      <c r="A6" s="122" t="s">
        <v>75</v>
      </c>
      <c r="B6" s="77">
        <v>311620</v>
      </c>
      <c r="C6" s="77">
        <v>164823</v>
      </c>
      <c r="D6" s="77">
        <v>146797</v>
      </c>
      <c r="E6" s="77">
        <v>63536</v>
      </c>
      <c r="F6" s="77">
        <v>248084</v>
      </c>
      <c r="G6" s="77">
        <v>100551</v>
      </c>
      <c r="H6" s="77">
        <v>211069</v>
      </c>
    </row>
    <row r="7" spans="1:8" ht="15" customHeight="1">
      <c r="A7" s="123" t="s">
        <v>39</v>
      </c>
      <c r="B7" s="77">
        <v>489779</v>
      </c>
      <c r="C7" s="77">
        <v>277204</v>
      </c>
      <c r="D7" s="77">
        <v>212575</v>
      </c>
      <c r="E7" s="77">
        <v>146892</v>
      </c>
      <c r="F7" s="77">
        <v>342888</v>
      </c>
      <c r="G7" s="77">
        <v>149062</v>
      </c>
      <c r="H7" s="77">
        <v>340717</v>
      </c>
    </row>
    <row r="8" spans="1:8" ht="15" customHeight="1">
      <c r="A8" s="123" t="s">
        <v>40</v>
      </c>
      <c r="B8" s="77">
        <v>519747</v>
      </c>
      <c r="C8" s="77">
        <v>296483</v>
      </c>
      <c r="D8" s="77">
        <v>223265</v>
      </c>
      <c r="E8" s="77">
        <v>172389</v>
      </c>
      <c r="F8" s="77">
        <v>347358</v>
      </c>
      <c r="G8" s="77">
        <v>149533</v>
      </c>
      <c r="H8" s="77">
        <v>370215</v>
      </c>
    </row>
    <row r="9" spans="1:8" ht="16.5" customHeight="1">
      <c r="A9" s="123" t="s">
        <v>52</v>
      </c>
      <c r="B9" s="77">
        <v>556196</v>
      </c>
      <c r="C9" s="77">
        <v>328643</v>
      </c>
      <c r="D9" s="77">
        <v>227553</v>
      </c>
      <c r="E9" s="77">
        <v>161628</v>
      </c>
      <c r="F9" s="77">
        <v>394569</v>
      </c>
      <c r="G9" s="77">
        <v>213328</v>
      </c>
      <c r="H9" s="77">
        <v>342869</v>
      </c>
    </row>
    <row r="10" spans="1:8" ht="16.5" customHeight="1">
      <c r="A10" s="123" t="s">
        <v>41</v>
      </c>
      <c r="B10" s="77">
        <v>467552</v>
      </c>
      <c r="C10" s="77">
        <v>258802</v>
      </c>
      <c r="D10" s="77">
        <v>208751</v>
      </c>
      <c r="E10" s="77">
        <v>117811</v>
      </c>
      <c r="F10" s="77">
        <v>349742</v>
      </c>
      <c r="G10" s="77">
        <v>213796</v>
      </c>
      <c r="H10" s="77">
        <v>253757</v>
      </c>
    </row>
    <row r="11" spans="1:8" ht="16.5" customHeight="1">
      <c r="A11" s="123" t="s">
        <v>42</v>
      </c>
      <c r="B11" s="77">
        <v>323899</v>
      </c>
      <c r="C11" s="77">
        <v>179918</v>
      </c>
      <c r="D11" s="77">
        <v>143980</v>
      </c>
      <c r="E11" s="77">
        <v>92114</v>
      </c>
      <c r="F11" s="77">
        <v>231785</v>
      </c>
      <c r="G11" s="77">
        <v>141009</v>
      </c>
      <c r="H11" s="77">
        <v>182889</v>
      </c>
    </row>
    <row r="12" spans="1:8" ht="16.5" customHeight="1">
      <c r="A12" s="123" t="s">
        <v>43</v>
      </c>
      <c r="B12" s="77">
        <v>281137</v>
      </c>
      <c r="C12" s="77">
        <v>146077</v>
      </c>
      <c r="D12" s="77">
        <v>135060</v>
      </c>
      <c r="E12" s="77">
        <v>66171</v>
      </c>
      <c r="F12" s="77">
        <v>214966</v>
      </c>
      <c r="G12" s="77">
        <v>138933</v>
      </c>
      <c r="H12" s="77">
        <v>142205</v>
      </c>
    </row>
    <row r="13" spans="1:8" ht="16.5" customHeight="1">
      <c r="A13" s="123" t="s">
        <v>44</v>
      </c>
      <c r="B13" s="77">
        <v>158963</v>
      </c>
      <c r="C13" s="77">
        <v>93302</v>
      </c>
      <c r="D13" s="77">
        <v>65662</v>
      </c>
      <c r="E13" s="77">
        <v>28356</v>
      </c>
      <c r="F13" s="77">
        <v>130608</v>
      </c>
      <c r="G13" s="77">
        <v>85941</v>
      </c>
      <c r="H13" s="77">
        <v>73022</v>
      </c>
    </row>
    <row r="14" spans="1:8" ht="16.5" customHeight="1">
      <c r="A14" s="123" t="s">
        <v>45</v>
      </c>
      <c r="B14" s="77">
        <v>138171</v>
      </c>
      <c r="C14" s="77">
        <v>68703</v>
      </c>
      <c r="D14" s="77">
        <v>69468</v>
      </c>
      <c r="E14" s="77">
        <v>18552</v>
      </c>
      <c r="F14" s="77">
        <v>119618</v>
      </c>
      <c r="G14" s="77">
        <v>76120</v>
      </c>
      <c r="H14" s="77">
        <v>62050</v>
      </c>
    </row>
    <row r="15" spans="1:8" ht="16.5" customHeight="1">
      <c r="A15" s="123" t="s">
        <v>46</v>
      </c>
      <c r="B15" s="77">
        <v>88926</v>
      </c>
      <c r="C15" s="77">
        <v>51126</v>
      </c>
      <c r="D15" s="77">
        <v>37800</v>
      </c>
      <c r="E15" s="77">
        <v>10545</v>
      </c>
      <c r="F15" s="77">
        <v>78381</v>
      </c>
      <c r="G15" s="77">
        <v>48787</v>
      </c>
      <c r="H15" s="77">
        <v>40139</v>
      </c>
    </row>
    <row r="16" spans="1:8" ht="16.5" customHeight="1">
      <c r="A16" s="123" t="s">
        <v>47</v>
      </c>
      <c r="B16" s="77">
        <v>43688</v>
      </c>
      <c r="C16" s="77">
        <v>18328</v>
      </c>
      <c r="D16" s="77">
        <v>25360</v>
      </c>
      <c r="E16" s="77">
        <v>11106</v>
      </c>
      <c r="F16" s="77">
        <v>32582</v>
      </c>
      <c r="G16" s="77">
        <v>21575</v>
      </c>
      <c r="H16" s="77">
        <v>22113</v>
      </c>
    </row>
    <row r="17" spans="1:8" ht="16.5" customHeight="1">
      <c r="A17" s="123" t="s">
        <v>48</v>
      </c>
      <c r="B17" s="77">
        <v>16926</v>
      </c>
      <c r="C17" s="77">
        <v>9907</v>
      </c>
      <c r="D17" s="77">
        <v>7019</v>
      </c>
      <c r="E17" s="77">
        <v>2235</v>
      </c>
      <c r="F17" s="77">
        <v>14692</v>
      </c>
      <c r="G17" s="77">
        <v>11139</v>
      </c>
      <c r="H17" s="77">
        <v>5788</v>
      </c>
    </row>
    <row r="18" spans="1:8" ht="16.5" customHeight="1">
      <c r="A18" s="123" t="s">
        <v>49</v>
      </c>
      <c r="B18" s="77">
        <v>9272</v>
      </c>
      <c r="C18" s="77">
        <v>5321</v>
      </c>
      <c r="D18" s="77">
        <v>3951</v>
      </c>
      <c r="E18" s="77">
        <v>162</v>
      </c>
      <c r="F18" s="77">
        <v>9110</v>
      </c>
      <c r="G18" s="77">
        <v>3797</v>
      </c>
      <c r="H18" s="77">
        <v>5474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28" t="s">
        <v>215</v>
      </c>
    </row>
    <row r="21" spans="1:8" ht="15">
      <c r="A21" s="172"/>
      <c r="B21" s="201" t="s">
        <v>9</v>
      </c>
      <c r="C21" s="204" t="s">
        <v>53</v>
      </c>
      <c r="D21" s="204"/>
      <c r="E21" s="204" t="s">
        <v>198</v>
      </c>
      <c r="F21" s="204"/>
      <c r="G21" s="127" t="s">
        <v>170</v>
      </c>
      <c r="H21" s="124" t="s">
        <v>169</v>
      </c>
    </row>
    <row r="22" spans="1:8" ht="15">
      <c r="A22" s="172"/>
      <c r="B22" s="201"/>
      <c r="C22" s="201" t="s">
        <v>34</v>
      </c>
      <c r="D22" s="201" t="s">
        <v>35</v>
      </c>
      <c r="E22" s="201" t="s">
        <v>37</v>
      </c>
      <c r="F22" s="201" t="s">
        <v>36</v>
      </c>
      <c r="G22" s="128" t="s">
        <v>172</v>
      </c>
      <c r="H22" s="125" t="s">
        <v>65</v>
      </c>
    </row>
    <row r="23" spans="1:8" ht="15">
      <c r="A23" s="172"/>
      <c r="B23" s="201"/>
      <c r="C23" s="201"/>
      <c r="D23" s="201"/>
      <c r="E23" s="201"/>
      <c r="F23" s="201"/>
      <c r="G23" s="129" t="s">
        <v>64</v>
      </c>
      <c r="H23" s="126" t="s">
        <v>64</v>
      </c>
    </row>
    <row r="24" spans="1:8" ht="15">
      <c r="A24" s="119" t="s">
        <v>161</v>
      </c>
      <c r="B24" s="88">
        <v>3405877</v>
      </c>
      <c r="C24" s="88">
        <v>1898636</v>
      </c>
      <c r="D24" s="88">
        <v>1507241</v>
      </c>
      <c r="E24" s="88">
        <v>891494</v>
      </c>
      <c r="F24" s="88">
        <v>2514383</v>
      </c>
      <c r="G24" s="88">
        <v>1353570</v>
      </c>
      <c r="H24" s="88">
        <v>2052307</v>
      </c>
    </row>
    <row r="25" spans="1:10" ht="15">
      <c r="A25" s="119" t="s">
        <v>109</v>
      </c>
      <c r="B25" s="77">
        <v>47130</v>
      </c>
      <c r="C25" s="77">
        <v>34906</v>
      </c>
      <c r="D25" s="77">
        <v>12224</v>
      </c>
      <c r="E25" s="77">
        <v>32137</v>
      </c>
      <c r="F25" s="77">
        <v>14993</v>
      </c>
      <c r="G25" s="77">
        <v>4061</v>
      </c>
      <c r="H25" s="77">
        <v>43069</v>
      </c>
      <c r="J25" s="37"/>
    </row>
    <row r="26" spans="1:10" ht="15">
      <c r="A26" s="119" t="s">
        <v>16</v>
      </c>
      <c r="B26" s="77">
        <v>196306</v>
      </c>
      <c r="C26" s="77">
        <v>119138</v>
      </c>
      <c r="D26" s="77">
        <v>77169</v>
      </c>
      <c r="E26" s="77">
        <v>105592</v>
      </c>
      <c r="F26" s="77">
        <v>90715</v>
      </c>
      <c r="G26" s="77">
        <v>30318</v>
      </c>
      <c r="H26" s="77">
        <v>165988</v>
      </c>
      <c r="J26" s="37"/>
    </row>
    <row r="27" spans="1:10" ht="15">
      <c r="A27" s="130" t="s">
        <v>118</v>
      </c>
      <c r="B27" s="77">
        <v>52520</v>
      </c>
      <c r="C27" s="77">
        <v>37238</v>
      </c>
      <c r="D27" s="77">
        <v>15282</v>
      </c>
      <c r="E27" s="77">
        <v>34879</v>
      </c>
      <c r="F27" s="77">
        <v>17641</v>
      </c>
      <c r="G27" s="77">
        <v>5323</v>
      </c>
      <c r="H27" s="77">
        <v>47197</v>
      </c>
      <c r="J27" s="37"/>
    </row>
    <row r="28" spans="1:10" ht="15">
      <c r="A28" s="119" t="s">
        <v>119</v>
      </c>
      <c r="B28" s="77">
        <v>33122</v>
      </c>
      <c r="C28" s="77">
        <v>12543</v>
      </c>
      <c r="D28" s="77">
        <v>20579</v>
      </c>
      <c r="E28" s="77">
        <v>24303</v>
      </c>
      <c r="F28" s="77">
        <v>8819</v>
      </c>
      <c r="G28" s="131">
        <v>2520</v>
      </c>
      <c r="H28" s="77">
        <v>30602</v>
      </c>
      <c r="J28" s="37"/>
    </row>
    <row r="29" spans="1:10" ht="15">
      <c r="A29" s="119" t="s">
        <v>38</v>
      </c>
      <c r="B29" s="77">
        <v>719632</v>
      </c>
      <c r="C29" s="77">
        <v>363002</v>
      </c>
      <c r="D29" s="77">
        <v>356630</v>
      </c>
      <c r="E29" s="77">
        <v>290713</v>
      </c>
      <c r="F29" s="77">
        <v>428919</v>
      </c>
      <c r="G29" s="77">
        <v>235474</v>
      </c>
      <c r="H29" s="77">
        <v>484158</v>
      </c>
      <c r="J29" s="37"/>
    </row>
    <row r="30" spans="1:10" ht="15">
      <c r="A30" s="119" t="s">
        <v>178</v>
      </c>
      <c r="B30" s="77">
        <v>201428</v>
      </c>
      <c r="C30" s="77">
        <v>108920</v>
      </c>
      <c r="D30" s="77">
        <v>92508</v>
      </c>
      <c r="E30" s="77">
        <v>9968</v>
      </c>
      <c r="F30" s="77">
        <v>191460</v>
      </c>
      <c r="G30" s="77">
        <v>15739</v>
      </c>
      <c r="H30" s="77">
        <v>185689</v>
      </c>
      <c r="J30" s="37"/>
    </row>
    <row r="31" spans="1:10" ht="15">
      <c r="A31" s="119" t="s">
        <v>51</v>
      </c>
      <c r="B31" s="77">
        <v>268249</v>
      </c>
      <c r="C31" s="77">
        <v>188434</v>
      </c>
      <c r="D31" s="77">
        <v>79815</v>
      </c>
      <c r="E31" s="77">
        <v>88286</v>
      </c>
      <c r="F31" s="77">
        <v>179964</v>
      </c>
      <c r="G31" s="77">
        <v>80815</v>
      </c>
      <c r="H31" s="77">
        <v>187435</v>
      </c>
      <c r="J31" s="37"/>
    </row>
    <row r="32" spans="1:10" ht="15">
      <c r="A32" s="117" t="s">
        <v>183</v>
      </c>
      <c r="B32" s="77">
        <v>108445</v>
      </c>
      <c r="C32" s="77">
        <v>105722</v>
      </c>
      <c r="D32" s="77">
        <v>2723</v>
      </c>
      <c r="E32" s="77">
        <v>51126</v>
      </c>
      <c r="F32" s="77">
        <v>57319</v>
      </c>
      <c r="G32" s="77">
        <v>12490</v>
      </c>
      <c r="H32" s="77">
        <v>95954</v>
      </c>
      <c r="J32" s="37"/>
    </row>
    <row r="33" spans="1:10" ht="15">
      <c r="A33" s="119" t="s">
        <v>50</v>
      </c>
      <c r="B33" s="77">
        <v>1779044</v>
      </c>
      <c r="C33" s="77">
        <v>928732</v>
      </c>
      <c r="D33" s="77">
        <v>850312</v>
      </c>
      <c r="E33" s="77">
        <v>254491</v>
      </c>
      <c r="F33" s="77">
        <v>1524553</v>
      </c>
      <c r="G33" s="77">
        <v>966831</v>
      </c>
      <c r="H33" s="77">
        <v>812213</v>
      </c>
      <c r="J33" s="37"/>
    </row>
    <row r="34" spans="1:8" ht="8.25" customHeight="1">
      <c r="A34" s="38"/>
      <c r="B34" s="38"/>
      <c r="C34" s="38" t="s">
        <v>113</v>
      </c>
      <c r="D34" s="38"/>
      <c r="E34" s="38" t="s">
        <v>113</v>
      </c>
      <c r="F34" s="38"/>
      <c r="G34" s="38" t="s">
        <v>113</v>
      </c>
      <c r="H34" s="38"/>
    </row>
  </sheetData>
  <sheetProtection/>
  <mergeCells count="16"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  <mergeCell ref="A2:A4"/>
    <mergeCell ref="B2:B4"/>
    <mergeCell ref="C3:C4"/>
    <mergeCell ref="D3:D4"/>
    <mergeCell ref="C2:D2"/>
    <mergeCell ref="E3:E4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E19" sqref="E19"/>
    </sheetView>
  </sheetViews>
  <sheetFormatPr defaultColWidth="11.421875" defaultRowHeight="15"/>
  <cols>
    <col min="1" max="1" width="30.28125" style="34" customWidth="1"/>
    <col min="2" max="5" width="11.57421875" style="34" customWidth="1"/>
    <col min="6" max="6" width="12.140625" style="34" customWidth="1"/>
    <col min="7" max="7" width="14.57421875" style="34" customWidth="1"/>
    <col min="8" max="8" width="14.421875" style="34" customWidth="1"/>
    <col min="9" max="16384" width="11.421875" style="34" customWidth="1"/>
  </cols>
  <sheetData>
    <row r="1" spans="1:8" ht="3.75" customHeight="1">
      <c r="A1" s="1"/>
      <c r="B1" s="41"/>
      <c r="C1" s="41"/>
      <c r="D1" s="41"/>
      <c r="E1" s="41"/>
      <c r="F1" s="41"/>
      <c r="G1" s="41"/>
      <c r="H1" s="41"/>
    </row>
    <row r="2" spans="1:8" ht="15.75">
      <c r="A2" s="28" t="s">
        <v>216</v>
      </c>
      <c r="B2" s="53"/>
      <c r="C2" s="53"/>
      <c r="D2" s="53"/>
      <c r="E2" s="53"/>
      <c r="F2" s="53"/>
      <c r="G2" s="53"/>
      <c r="H2" s="53"/>
    </row>
    <row r="3" spans="1:8" ht="15">
      <c r="A3" s="205"/>
      <c r="B3" s="206" t="s">
        <v>9</v>
      </c>
      <c r="C3" s="208" t="s">
        <v>53</v>
      </c>
      <c r="D3" s="209"/>
      <c r="E3" s="208" t="s">
        <v>198</v>
      </c>
      <c r="F3" s="209"/>
      <c r="G3" s="132" t="s">
        <v>170</v>
      </c>
      <c r="H3" s="132" t="s">
        <v>169</v>
      </c>
    </row>
    <row r="4" spans="1:8" ht="15">
      <c r="A4" s="205"/>
      <c r="B4" s="206"/>
      <c r="C4" s="207" t="s">
        <v>34</v>
      </c>
      <c r="D4" s="207" t="s">
        <v>35</v>
      </c>
      <c r="E4" s="207" t="s">
        <v>37</v>
      </c>
      <c r="F4" s="207" t="s">
        <v>36</v>
      </c>
      <c r="G4" s="133" t="s">
        <v>172</v>
      </c>
      <c r="H4" s="133" t="s">
        <v>65</v>
      </c>
    </row>
    <row r="5" spans="1:8" ht="15">
      <c r="A5" s="205"/>
      <c r="B5" s="206"/>
      <c r="C5" s="207"/>
      <c r="D5" s="207"/>
      <c r="E5" s="207"/>
      <c r="F5" s="207"/>
      <c r="G5" s="134" t="s">
        <v>64</v>
      </c>
      <c r="H5" s="134" t="s">
        <v>64</v>
      </c>
    </row>
    <row r="6" spans="1:8" ht="15">
      <c r="A6" s="119" t="s">
        <v>15</v>
      </c>
      <c r="B6" s="77">
        <v>3405877</v>
      </c>
      <c r="C6" s="77">
        <v>1898636</v>
      </c>
      <c r="D6" s="77">
        <v>1507241</v>
      </c>
      <c r="E6" s="77">
        <v>891494</v>
      </c>
      <c r="F6" s="77">
        <v>2514383</v>
      </c>
      <c r="G6" s="77">
        <v>1353570</v>
      </c>
      <c r="H6" s="77">
        <v>2052307</v>
      </c>
    </row>
    <row r="7" spans="1:8" ht="15">
      <c r="A7" s="135" t="s">
        <v>61</v>
      </c>
      <c r="B7" s="77">
        <v>1605681</v>
      </c>
      <c r="C7" s="77">
        <v>846475</v>
      </c>
      <c r="D7" s="77">
        <v>759205</v>
      </c>
      <c r="E7" s="77">
        <v>197925</v>
      </c>
      <c r="F7" s="77">
        <v>1407756</v>
      </c>
      <c r="G7" s="77">
        <v>833579</v>
      </c>
      <c r="H7" s="77">
        <v>772102</v>
      </c>
    </row>
    <row r="8" spans="1:8" ht="15">
      <c r="A8" s="135" t="s">
        <v>56</v>
      </c>
      <c r="B8" s="77">
        <v>1035988</v>
      </c>
      <c r="C8" s="77">
        <v>604010</v>
      </c>
      <c r="D8" s="77">
        <v>431978</v>
      </c>
      <c r="E8" s="77">
        <v>243894</v>
      </c>
      <c r="F8" s="77">
        <v>792094</v>
      </c>
      <c r="G8" s="77">
        <v>405237</v>
      </c>
      <c r="H8" s="77">
        <v>630751</v>
      </c>
    </row>
    <row r="9" spans="1:8" ht="15">
      <c r="A9" s="135" t="s">
        <v>101</v>
      </c>
      <c r="B9" s="77">
        <v>203429</v>
      </c>
      <c r="C9" s="77">
        <v>117980</v>
      </c>
      <c r="D9" s="77">
        <v>85449</v>
      </c>
      <c r="E9" s="77">
        <v>101398</v>
      </c>
      <c r="F9" s="77">
        <v>102031</v>
      </c>
      <c r="G9" s="77">
        <v>41979</v>
      </c>
      <c r="H9" s="77">
        <v>161450</v>
      </c>
    </row>
    <row r="10" spans="1:8" ht="15">
      <c r="A10" s="135" t="s">
        <v>57</v>
      </c>
      <c r="B10" s="77">
        <v>315082</v>
      </c>
      <c r="C10" s="77">
        <v>180140</v>
      </c>
      <c r="D10" s="77">
        <v>134942</v>
      </c>
      <c r="E10" s="77">
        <v>168672</v>
      </c>
      <c r="F10" s="77">
        <v>146410</v>
      </c>
      <c r="G10" s="77">
        <v>48324</v>
      </c>
      <c r="H10" s="77">
        <v>266757</v>
      </c>
    </row>
    <row r="11" spans="1:8" ht="15">
      <c r="A11" s="135" t="s">
        <v>102</v>
      </c>
      <c r="B11" s="77">
        <v>245698</v>
      </c>
      <c r="C11" s="77">
        <v>150031</v>
      </c>
      <c r="D11" s="77">
        <v>95667</v>
      </c>
      <c r="E11" s="77">
        <v>179605</v>
      </c>
      <c r="F11" s="77">
        <v>66093</v>
      </c>
      <c r="G11" s="77">
        <v>24451</v>
      </c>
      <c r="H11" s="77">
        <v>221247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5">
      <c r="B16" s="37"/>
      <c r="C16" s="37"/>
      <c r="D16" s="37"/>
      <c r="E16" s="37"/>
      <c r="F16" s="37"/>
      <c r="G16" s="37"/>
      <c r="H16" s="37"/>
    </row>
    <row r="17" ht="15">
      <c r="E17" s="2"/>
    </row>
    <row r="18" spans="2:11" ht="15">
      <c r="B18" s="37"/>
      <c r="C18" s="37"/>
      <c r="D18" s="37"/>
      <c r="E18" s="37"/>
      <c r="F18" s="37"/>
      <c r="G18" s="37"/>
      <c r="H18" s="37"/>
      <c r="K18" s="37"/>
    </row>
    <row r="19" spans="2:11" ht="15">
      <c r="B19" s="37"/>
      <c r="C19" s="37"/>
      <c r="D19" s="37"/>
      <c r="E19" s="37"/>
      <c r="F19" s="37"/>
      <c r="G19" s="37"/>
      <c r="H19" s="37"/>
      <c r="K19" s="37"/>
    </row>
    <row r="20" spans="2:11" ht="15">
      <c r="B20" s="37"/>
      <c r="C20" s="37"/>
      <c r="D20" s="37"/>
      <c r="E20" s="37"/>
      <c r="F20" s="37"/>
      <c r="G20" s="37"/>
      <c r="H20" s="37"/>
      <c r="K20" s="37"/>
    </row>
    <row r="21" spans="2:11" ht="15">
      <c r="B21" s="37"/>
      <c r="C21" s="37"/>
      <c r="D21" s="37"/>
      <c r="E21" s="37"/>
      <c r="F21" s="37"/>
      <c r="G21" s="37"/>
      <c r="H21" s="37"/>
      <c r="K21" s="37"/>
    </row>
    <row r="22" spans="2:11" ht="15">
      <c r="B22" s="37"/>
      <c r="C22" s="37"/>
      <c r="D22" s="37"/>
      <c r="E22" s="37"/>
      <c r="F22" s="37"/>
      <c r="G22" s="37"/>
      <c r="H22" s="37"/>
      <c r="K22" s="37"/>
    </row>
    <row r="23" spans="2:8" ht="15">
      <c r="B23" s="37"/>
      <c r="C23" s="37"/>
      <c r="D23" s="37"/>
      <c r="E23" s="37"/>
      <c r="F23" s="37"/>
      <c r="H23" s="37"/>
    </row>
    <row r="24" ht="15">
      <c r="K24" s="37"/>
    </row>
    <row r="25" spans="2:10" ht="15">
      <c r="B25" s="37"/>
      <c r="C25" s="37"/>
      <c r="D25" s="37"/>
      <c r="E25" s="37"/>
      <c r="F25" s="37"/>
      <c r="G25" s="37"/>
      <c r="H25" s="37"/>
      <c r="J25" s="37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G15" sqref="G15"/>
    </sheetView>
  </sheetViews>
  <sheetFormatPr defaultColWidth="11.421875" defaultRowHeight="15"/>
  <cols>
    <col min="1" max="1" width="35.28125" style="68" customWidth="1"/>
    <col min="2" max="6" width="10.57421875" style="68" customWidth="1"/>
    <col min="7" max="7" width="13.8515625" style="68" customWidth="1"/>
    <col min="8" max="8" width="16.421875" style="68" customWidth="1"/>
    <col min="9" max="16384" width="11.421875" style="68" customWidth="1"/>
  </cols>
  <sheetData>
    <row r="1" ht="15.75">
      <c r="A1" s="67" t="s">
        <v>217</v>
      </c>
    </row>
    <row r="2" spans="1:10" ht="15" customHeight="1">
      <c r="A2" s="210"/>
      <c r="B2" s="211" t="s">
        <v>9</v>
      </c>
      <c r="C2" s="212" t="s">
        <v>53</v>
      </c>
      <c r="D2" s="213"/>
      <c r="E2" s="212" t="s">
        <v>198</v>
      </c>
      <c r="F2" s="213"/>
      <c r="G2" s="141" t="s">
        <v>170</v>
      </c>
      <c r="H2" s="141" t="s">
        <v>169</v>
      </c>
      <c r="I2" s="69"/>
      <c r="J2" s="69"/>
    </row>
    <row r="3" spans="1:10" ht="15">
      <c r="A3" s="210"/>
      <c r="B3" s="211"/>
      <c r="C3" s="211" t="s">
        <v>34</v>
      </c>
      <c r="D3" s="211" t="s">
        <v>35</v>
      </c>
      <c r="E3" s="211" t="s">
        <v>37</v>
      </c>
      <c r="F3" s="211" t="s">
        <v>36</v>
      </c>
      <c r="G3" s="142" t="s">
        <v>172</v>
      </c>
      <c r="H3" s="142" t="s">
        <v>65</v>
      </c>
      <c r="I3" s="69"/>
      <c r="J3" s="69"/>
    </row>
    <row r="4" spans="1:8" ht="15">
      <c r="A4" s="210"/>
      <c r="B4" s="211"/>
      <c r="C4" s="211"/>
      <c r="D4" s="211"/>
      <c r="E4" s="211"/>
      <c r="F4" s="211"/>
      <c r="G4" s="143" t="s">
        <v>64</v>
      </c>
      <c r="H4" s="143" t="s">
        <v>64</v>
      </c>
    </row>
    <row r="5" spans="1:8" ht="15">
      <c r="A5" s="136" t="s">
        <v>15</v>
      </c>
      <c r="B5" s="137">
        <v>3405877</v>
      </c>
      <c r="C5" s="137">
        <v>1898636</v>
      </c>
      <c r="D5" s="137">
        <v>1507241</v>
      </c>
      <c r="E5" s="137">
        <v>891494</v>
      </c>
      <c r="F5" s="137">
        <v>2514383</v>
      </c>
      <c r="G5" s="137">
        <v>1353570</v>
      </c>
      <c r="H5" s="137">
        <v>2052307</v>
      </c>
    </row>
    <row r="6" spans="1:8" ht="17.25" customHeight="1">
      <c r="A6" s="136" t="s">
        <v>17</v>
      </c>
      <c r="B6" s="138">
        <v>1270506</v>
      </c>
      <c r="C6" s="138">
        <v>581232</v>
      </c>
      <c r="D6" s="138">
        <v>689274</v>
      </c>
      <c r="E6" s="138">
        <v>37023</v>
      </c>
      <c r="F6" s="138">
        <v>1233483</v>
      </c>
      <c r="G6" s="138">
        <v>770014</v>
      </c>
      <c r="H6" s="138">
        <v>500492</v>
      </c>
    </row>
    <row r="7" spans="1:8" ht="17.25" customHeight="1">
      <c r="A7" s="136" t="s">
        <v>18</v>
      </c>
      <c r="B7" s="138">
        <v>51501</v>
      </c>
      <c r="C7" s="138">
        <v>47896</v>
      </c>
      <c r="D7" s="138">
        <v>3605</v>
      </c>
      <c r="E7" s="138">
        <v>745</v>
      </c>
      <c r="F7" s="138">
        <v>50756</v>
      </c>
      <c r="G7" s="138">
        <v>17185</v>
      </c>
      <c r="H7" s="138">
        <v>34316</v>
      </c>
    </row>
    <row r="8" spans="1:8" ht="17.25" customHeight="1">
      <c r="A8" s="136" t="s">
        <v>20</v>
      </c>
      <c r="B8" s="138">
        <v>210683</v>
      </c>
      <c r="C8" s="138">
        <v>115705</v>
      </c>
      <c r="D8" s="138">
        <v>94979</v>
      </c>
      <c r="E8" s="138">
        <v>67175</v>
      </c>
      <c r="F8" s="138">
        <v>143509</v>
      </c>
      <c r="G8" s="138">
        <v>68973</v>
      </c>
      <c r="H8" s="138">
        <v>141710</v>
      </c>
    </row>
    <row r="9" spans="1:8" ht="17.25" customHeight="1">
      <c r="A9" s="139" t="s">
        <v>21</v>
      </c>
      <c r="B9" s="138">
        <v>12827</v>
      </c>
      <c r="C9" s="138">
        <v>11784</v>
      </c>
      <c r="D9" s="138">
        <v>1043</v>
      </c>
      <c r="E9" s="138">
        <v>4831</v>
      </c>
      <c r="F9" s="138">
        <v>7996</v>
      </c>
      <c r="G9" s="138">
        <v>1435</v>
      </c>
      <c r="H9" s="138">
        <v>11392</v>
      </c>
    </row>
    <row r="10" spans="1:8" ht="17.25" customHeight="1">
      <c r="A10" s="136" t="s">
        <v>22</v>
      </c>
      <c r="B10" s="138">
        <v>6825</v>
      </c>
      <c r="C10" s="138">
        <v>3526</v>
      </c>
      <c r="D10" s="138">
        <v>3299</v>
      </c>
      <c r="E10" s="138">
        <v>3842</v>
      </c>
      <c r="F10" s="138">
        <v>2984</v>
      </c>
      <c r="G10" s="138">
        <v>555</v>
      </c>
      <c r="H10" s="138">
        <v>6271</v>
      </c>
    </row>
    <row r="11" spans="1:8" ht="17.25" customHeight="1">
      <c r="A11" s="136" t="s">
        <v>23</v>
      </c>
      <c r="B11" s="138">
        <v>303581</v>
      </c>
      <c r="C11" s="138">
        <v>246823</v>
      </c>
      <c r="D11" s="138">
        <v>56759</v>
      </c>
      <c r="E11" s="138">
        <v>61494</v>
      </c>
      <c r="F11" s="138">
        <v>242087</v>
      </c>
      <c r="G11" s="138">
        <v>136733</v>
      </c>
      <c r="H11" s="138">
        <v>166849</v>
      </c>
    </row>
    <row r="12" spans="1:8" ht="17.25" customHeight="1">
      <c r="A12" s="140" t="s">
        <v>24</v>
      </c>
      <c r="B12" s="138">
        <v>533919</v>
      </c>
      <c r="C12" s="138">
        <v>246226</v>
      </c>
      <c r="D12" s="138">
        <v>287693</v>
      </c>
      <c r="E12" s="138">
        <v>207960</v>
      </c>
      <c r="F12" s="138">
        <v>325959</v>
      </c>
      <c r="G12" s="138">
        <v>178432</v>
      </c>
      <c r="H12" s="138">
        <v>355487</v>
      </c>
    </row>
    <row r="13" spans="1:8" ht="17.25" customHeight="1">
      <c r="A13" s="136" t="s">
        <v>25</v>
      </c>
      <c r="B13" s="138">
        <v>199107</v>
      </c>
      <c r="C13" s="138">
        <v>192129</v>
      </c>
      <c r="D13" s="138">
        <v>6979</v>
      </c>
      <c r="E13" s="138">
        <v>66172</v>
      </c>
      <c r="F13" s="138">
        <v>132935</v>
      </c>
      <c r="G13" s="138">
        <v>40535</v>
      </c>
      <c r="H13" s="138">
        <v>158572</v>
      </c>
    </row>
    <row r="14" spans="1:8" ht="17.25" customHeight="1">
      <c r="A14" s="136" t="s">
        <v>26</v>
      </c>
      <c r="B14" s="138">
        <v>107211</v>
      </c>
      <c r="C14" s="138">
        <v>56690</v>
      </c>
      <c r="D14" s="138">
        <v>50521</v>
      </c>
      <c r="E14" s="138">
        <v>40987</v>
      </c>
      <c r="F14" s="138">
        <v>66224</v>
      </c>
      <c r="G14" s="138">
        <v>35046</v>
      </c>
      <c r="H14" s="138">
        <v>72165</v>
      </c>
    </row>
    <row r="15" spans="1:8" ht="17.25" customHeight="1">
      <c r="A15" s="136" t="s">
        <v>27</v>
      </c>
      <c r="B15" s="138">
        <v>17212</v>
      </c>
      <c r="C15" s="138">
        <v>11123</v>
      </c>
      <c r="D15" s="138">
        <v>6089</v>
      </c>
      <c r="E15" s="138">
        <v>13367</v>
      </c>
      <c r="F15" s="138">
        <v>3845</v>
      </c>
      <c r="G15" s="138">
        <v>1995</v>
      </c>
      <c r="H15" s="138">
        <v>15217</v>
      </c>
    </row>
    <row r="16" spans="1:8" ht="17.25" customHeight="1">
      <c r="A16" s="136" t="s">
        <v>28</v>
      </c>
      <c r="B16" s="138">
        <v>34438</v>
      </c>
      <c r="C16" s="138">
        <v>21553</v>
      </c>
      <c r="D16" s="138">
        <v>12884</v>
      </c>
      <c r="E16" s="138">
        <v>25282</v>
      </c>
      <c r="F16" s="138">
        <v>9155</v>
      </c>
      <c r="G16" s="138">
        <v>570</v>
      </c>
      <c r="H16" s="138">
        <v>33867</v>
      </c>
    </row>
    <row r="17" spans="1:8" ht="17.25" customHeight="1">
      <c r="A17" s="136" t="s">
        <v>29</v>
      </c>
      <c r="B17" s="138">
        <v>4798</v>
      </c>
      <c r="C17" s="138">
        <v>2800</v>
      </c>
      <c r="D17" s="138">
        <v>1998</v>
      </c>
      <c r="E17" s="138">
        <v>4036</v>
      </c>
      <c r="F17" s="138">
        <v>762</v>
      </c>
      <c r="G17" s="138">
        <v>182</v>
      </c>
      <c r="H17" s="138">
        <v>4616</v>
      </c>
    </row>
    <row r="18" spans="1:8" ht="17.25" customHeight="1">
      <c r="A18" s="139" t="s">
        <v>0</v>
      </c>
      <c r="B18" s="138">
        <v>29987</v>
      </c>
      <c r="C18" s="138">
        <v>20607</v>
      </c>
      <c r="D18" s="138">
        <v>9380</v>
      </c>
      <c r="E18" s="138">
        <v>23872</v>
      </c>
      <c r="F18" s="138">
        <v>6115</v>
      </c>
      <c r="G18" s="138">
        <v>1627</v>
      </c>
      <c r="H18" s="138">
        <v>28360</v>
      </c>
    </row>
    <row r="19" spans="1:8" ht="17.25" customHeight="1">
      <c r="A19" s="139" t="s">
        <v>1</v>
      </c>
      <c r="B19" s="138">
        <v>74094</v>
      </c>
      <c r="C19" s="138">
        <v>52502</v>
      </c>
      <c r="D19" s="138">
        <v>21592</v>
      </c>
      <c r="E19" s="138">
        <v>38605</v>
      </c>
      <c r="F19" s="138">
        <v>35489</v>
      </c>
      <c r="G19" s="138">
        <v>16769</v>
      </c>
      <c r="H19" s="138">
        <v>57325</v>
      </c>
    </row>
    <row r="20" spans="1:8" ht="17.25" customHeight="1">
      <c r="A20" s="136" t="s">
        <v>2</v>
      </c>
      <c r="B20" s="138">
        <v>74573</v>
      </c>
      <c r="C20" s="138">
        <v>57714</v>
      </c>
      <c r="D20" s="138">
        <v>16859</v>
      </c>
      <c r="E20" s="138">
        <v>43836</v>
      </c>
      <c r="F20" s="138">
        <v>30737</v>
      </c>
      <c r="G20" s="138">
        <v>15317</v>
      </c>
      <c r="H20" s="138">
        <v>59256</v>
      </c>
    </row>
    <row r="21" spans="1:8" ht="17.25" customHeight="1">
      <c r="A21" s="136" t="s">
        <v>3</v>
      </c>
      <c r="B21" s="138">
        <v>123752</v>
      </c>
      <c r="C21" s="138">
        <v>69459</v>
      </c>
      <c r="D21" s="138">
        <v>54293</v>
      </c>
      <c r="E21" s="138">
        <v>42849</v>
      </c>
      <c r="F21" s="138">
        <v>80902</v>
      </c>
      <c r="G21" s="138">
        <v>29369</v>
      </c>
      <c r="H21" s="138">
        <v>94383</v>
      </c>
    </row>
    <row r="22" spans="1:8" ht="17.25" customHeight="1">
      <c r="A22" s="139" t="s">
        <v>4</v>
      </c>
      <c r="B22" s="138">
        <v>41634</v>
      </c>
      <c r="C22" s="138">
        <v>18120</v>
      </c>
      <c r="D22" s="138">
        <v>23514</v>
      </c>
      <c r="E22" s="138">
        <v>22319</v>
      </c>
      <c r="F22" s="138">
        <v>19315</v>
      </c>
      <c r="G22" s="138">
        <v>3757</v>
      </c>
      <c r="H22" s="138">
        <v>37878</v>
      </c>
    </row>
    <row r="23" spans="1:8" ht="17.25" customHeight="1">
      <c r="A23" s="136" t="s">
        <v>5</v>
      </c>
      <c r="B23" s="138">
        <v>8476</v>
      </c>
      <c r="C23" s="138">
        <v>6342</v>
      </c>
      <c r="D23" s="138">
        <v>2134</v>
      </c>
      <c r="E23" s="138">
        <v>5709</v>
      </c>
      <c r="F23" s="138">
        <v>2767</v>
      </c>
      <c r="G23" s="138">
        <v>0</v>
      </c>
      <c r="H23" s="138">
        <v>8476</v>
      </c>
    </row>
    <row r="24" spans="1:8" ht="17.25" customHeight="1">
      <c r="A24" s="136" t="s">
        <v>6</v>
      </c>
      <c r="B24" s="138">
        <v>75842</v>
      </c>
      <c r="C24" s="138">
        <v>40106</v>
      </c>
      <c r="D24" s="138">
        <v>35736</v>
      </c>
      <c r="E24" s="138">
        <v>35114</v>
      </c>
      <c r="F24" s="138">
        <v>40728</v>
      </c>
      <c r="G24" s="138">
        <v>20194</v>
      </c>
      <c r="H24" s="138">
        <v>55648</v>
      </c>
    </row>
    <row r="25" spans="1:8" ht="17.25" customHeight="1">
      <c r="A25" s="136" t="s">
        <v>7</v>
      </c>
      <c r="B25" s="138">
        <v>204462</v>
      </c>
      <c r="C25" s="138">
        <v>86333</v>
      </c>
      <c r="D25" s="138">
        <v>118129</v>
      </c>
      <c r="E25" s="138">
        <v>132211</v>
      </c>
      <c r="F25" s="138">
        <v>72252</v>
      </c>
      <c r="G25" s="138">
        <v>11436</v>
      </c>
      <c r="H25" s="138">
        <v>193027</v>
      </c>
    </row>
    <row r="26" spans="1:8" ht="17.25" customHeight="1">
      <c r="A26" s="140" t="s">
        <v>8</v>
      </c>
      <c r="B26" s="138">
        <v>20447</v>
      </c>
      <c r="C26" s="138">
        <v>9967</v>
      </c>
      <c r="D26" s="138">
        <v>10480</v>
      </c>
      <c r="E26" s="138">
        <v>14065</v>
      </c>
      <c r="F26" s="138">
        <v>6382</v>
      </c>
      <c r="G26" s="138">
        <v>3447</v>
      </c>
      <c r="H26" s="138">
        <v>17000</v>
      </c>
    </row>
    <row r="27" spans="1:8" ht="6" customHeight="1">
      <c r="A27" s="70"/>
      <c r="B27" s="71"/>
      <c r="C27" s="71"/>
      <c r="D27" s="71"/>
      <c r="E27" s="71"/>
      <c r="F27" s="71"/>
      <c r="G27" s="71"/>
      <c r="H27" s="71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Methode TUYISENGE</dc:creator>
  <cp:keywords/>
  <dc:description/>
  <cp:lastModifiedBy>Methode TUYISENGE</cp:lastModifiedBy>
  <cp:lastPrinted>2019-03-12T08:33:58Z</cp:lastPrinted>
  <dcterms:created xsi:type="dcterms:W3CDTF">2016-04-12T14:06:14Z</dcterms:created>
  <dcterms:modified xsi:type="dcterms:W3CDTF">2020-02-04T10:04:47Z</dcterms:modified>
  <cp:category/>
  <cp:version/>
  <cp:contentType/>
  <cp:contentStatus/>
</cp:coreProperties>
</file>