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Tharcisse\NISR\TRADE STATISTICS\Trade in Services\TES\Publication 02032026\"/>
    </mc:Choice>
  </mc:AlternateContent>
  <xr:revisionPtr revIDLastSave="0" documentId="13_ncr:1_{92C5BC9F-5182-499D-9B09-170790894334}" xr6:coauthVersionLast="47" xr6:coauthVersionMax="47" xr10:uidLastSave="{00000000-0000-0000-0000-000000000000}"/>
  <bookViews>
    <workbookView xWindow="-90" yWindow="-90" windowWidth="19380" windowHeight="10260" tabRatio="918" xr2:uid="{00000000-000D-0000-FFFF-FFFF00000000}"/>
  </bookViews>
  <sheets>
    <sheet name="Table of Content" sheetId="24" r:id="rId1"/>
    <sheet name="Table 1" sheetId="25" r:id="rId2"/>
    <sheet name="Table 2" sheetId="1" r:id="rId3"/>
    <sheet name="Table 3" sheetId="2" r:id="rId4"/>
    <sheet name="Table 4" sheetId="3" r:id="rId5"/>
    <sheet name="Table 5" sheetId="4" r:id="rId6"/>
    <sheet name="Table 6" sheetId="5" r:id="rId7"/>
    <sheet name="Table 7" sheetId="6" r:id="rId8"/>
    <sheet name="Table 8" sheetId="7" r:id="rId9"/>
    <sheet name="Table 9" sheetId="8" r:id="rId10"/>
    <sheet name="Table 10" sheetId="9" r:id="rId11"/>
    <sheet name="Table 11" sheetId="10" r:id="rId12"/>
    <sheet name="Table 12" sheetId="11" r:id="rId13"/>
    <sheet name="Table 13" sheetId="12" r:id="rId14"/>
    <sheet name="Table 14" sheetId="13" r:id="rId15"/>
    <sheet name="Table 15" sheetId="14" r:id="rId16"/>
    <sheet name="Table 16" sheetId="15" r:id="rId17"/>
    <sheet name="Table 17" sheetId="16" r:id="rId18"/>
    <sheet name="Table 18" sheetId="17" r:id="rId19"/>
    <sheet name="Table 19" sheetId="18" r:id="rId20"/>
    <sheet name="Table 20" sheetId="19" r:id="rId21"/>
    <sheet name="Table 21" sheetId="20" r:id="rId22"/>
    <sheet name="Table 22" sheetId="21" r:id="rId23"/>
    <sheet name="Table 23" sheetId="22" r:id="rId24"/>
    <sheet name="Table D1" sheetId="27" r:id="rId25"/>
  </sheets>
  <definedNames>
    <definedName name="_ftn1" localSheetId="10">'Table 10'!$A$5</definedName>
    <definedName name="_ftn2" localSheetId="1">'Table 1'!#REF!</definedName>
    <definedName name="_ftnref1" localSheetId="10">'Table 10'!$A$2</definedName>
    <definedName name="_Ref485812235" localSheetId="1">'Table 1'!$A$2</definedName>
    <definedName name="_Ref485876940" localSheetId="2">'Table 2'!$A$2</definedName>
    <definedName name="_Ref486406266" localSheetId="10">'Table 10'!$A$2</definedName>
    <definedName name="_Ref496868177" localSheetId="4">'Table 4'!$A$2</definedName>
    <definedName name="_Ref496877834" localSheetId="13">'Table 13'!$A$2</definedName>
    <definedName name="_Toc149054376" localSheetId="22">'Table 22'!$A$2</definedName>
    <definedName name="_Toc162258886" localSheetId="3">'Table 3'!$A$2</definedName>
    <definedName name="_Toc162258888" localSheetId="5">'Table 5'!$A$2</definedName>
    <definedName name="_Toc162258889" localSheetId="6">'Table 6'!$A$2</definedName>
    <definedName name="_Toc162258890" localSheetId="7">'Table 7'!$A$2</definedName>
    <definedName name="_Toc162258891" localSheetId="8">'Table 8'!$A$2</definedName>
    <definedName name="_Toc162258892" localSheetId="9">'Table 9'!$A$2</definedName>
    <definedName name="_Toc162258894" localSheetId="11">'Table 11'!$A$2</definedName>
    <definedName name="_Toc162258895" localSheetId="12">'Table 12'!$A$2</definedName>
    <definedName name="_Toc162258897" localSheetId="14">'Table 14'!$A$2</definedName>
    <definedName name="_Toc162258898" localSheetId="15">'Table 15'!$A$2</definedName>
    <definedName name="_Toc162258899" localSheetId="16">'Table 16'!$A$2</definedName>
    <definedName name="_Toc162258900" localSheetId="17">'Table 17'!$A$2</definedName>
    <definedName name="_Toc162258901" localSheetId="18">'Table 18'!$A$2</definedName>
    <definedName name="_Toc162258902" localSheetId="19">'Table 19'!$A$2</definedName>
    <definedName name="_Toc162258903" localSheetId="20">'Table 20'!$A$2</definedName>
    <definedName name="_Toc162258904" localSheetId="21">'Table 21'!$A$2</definedName>
    <definedName name="_Toc162258906" localSheetId="23">'Table 23'!$A$2</definedName>
    <definedName name="OLE_LINK2" localSheetId="20">'Table 20'!$A$4</definedName>
    <definedName name="Table_D1._Travel_Service_2015_–_2024__in_million_USD">'Table of Content'!$B$25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5" i="24" l="1"/>
  <c r="N5" i="15"/>
  <c r="N6" i="15"/>
  <c r="N7" i="15"/>
  <c r="N8" i="15"/>
  <c r="N9" i="15"/>
  <c r="N10" i="15"/>
  <c r="F11" i="12" l="1"/>
  <c r="E11" i="12"/>
  <c r="B11" i="9" l="1"/>
  <c r="B11" i="10" l="1"/>
  <c r="C11" i="10"/>
  <c r="D11" i="10"/>
  <c r="E11" i="10"/>
  <c r="F11" i="10"/>
  <c r="G11" i="10"/>
  <c r="L7" i="27" l="1"/>
  <c r="L10" i="14" l="1"/>
  <c r="C11" i="11"/>
  <c r="D11" i="11"/>
  <c r="E11" i="11"/>
  <c r="F11" i="11"/>
  <c r="B11" i="11"/>
  <c r="C11" i="25"/>
  <c r="C8" i="25"/>
  <c r="K11" i="13"/>
  <c r="J11" i="13"/>
  <c r="I11" i="13"/>
  <c r="H11" i="13"/>
  <c r="G11" i="13"/>
  <c r="I10" i="22"/>
  <c r="H10" i="22"/>
  <c r="G10" i="22"/>
  <c r="F10" i="22"/>
  <c r="E10" i="22"/>
  <c r="D10" i="22"/>
  <c r="C10" i="22"/>
  <c r="B10" i="22"/>
  <c r="I11" i="21"/>
  <c r="H11" i="21"/>
  <c r="G11" i="21"/>
  <c r="F11" i="21"/>
  <c r="E11" i="21"/>
  <c r="D11" i="21"/>
  <c r="C11" i="21"/>
  <c r="B11" i="21"/>
  <c r="I10" i="20"/>
  <c r="H10" i="20"/>
  <c r="G10" i="20"/>
  <c r="F10" i="20"/>
  <c r="E10" i="20"/>
  <c r="D10" i="20"/>
  <c r="C10" i="20"/>
  <c r="B10" i="20"/>
  <c r="I11" i="19"/>
  <c r="H11" i="19"/>
  <c r="G11" i="19"/>
  <c r="F11" i="19"/>
  <c r="E11" i="19"/>
  <c r="D11" i="19"/>
  <c r="C11" i="19"/>
  <c r="B11" i="19"/>
  <c r="I11" i="18"/>
  <c r="H11" i="18"/>
  <c r="G11" i="18"/>
  <c r="F11" i="18"/>
  <c r="E11" i="18"/>
  <c r="D11" i="18"/>
  <c r="C11" i="18"/>
  <c r="B11" i="18"/>
  <c r="I11" i="17"/>
  <c r="H11" i="17"/>
  <c r="G11" i="17"/>
  <c r="F11" i="17"/>
  <c r="E11" i="17"/>
  <c r="D11" i="17"/>
  <c r="C11" i="17"/>
  <c r="B11" i="17"/>
  <c r="I11" i="16"/>
  <c r="H11" i="16"/>
  <c r="G11" i="16"/>
  <c r="F11" i="16"/>
  <c r="E11" i="16"/>
  <c r="D11" i="16"/>
  <c r="C11" i="16"/>
  <c r="B11" i="16"/>
  <c r="I11" i="15"/>
  <c r="N11" i="15" s="1"/>
  <c r="H11" i="15"/>
  <c r="G11" i="15"/>
  <c r="F11" i="15"/>
  <c r="E11" i="15"/>
  <c r="D11" i="15"/>
  <c r="C11" i="15"/>
  <c r="B11" i="15"/>
  <c r="I10" i="14"/>
  <c r="H10" i="14"/>
  <c r="G10" i="14"/>
  <c r="F10" i="14"/>
  <c r="E10" i="14"/>
  <c r="D10" i="14"/>
  <c r="C10" i="14"/>
  <c r="B10" i="14"/>
  <c r="F11" i="13"/>
  <c r="E11" i="13"/>
  <c r="D11" i="13"/>
  <c r="C11" i="13"/>
  <c r="B11" i="13"/>
  <c r="K10" i="14" l="1"/>
  <c r="D11" i="12"/>
  <c r="C11" i="12"/>
  <c r="B11" i="12"/>
  <c r="H11" i="9"/>
  <c r="G11" i="9"/>
  <c r="F11" i="9"/>
  <c r="E11" i="9"/>
  <c r="D11" i="9"/>
  <c r="C11" i="9"/>
</calcChain>
</file>

<file path=xl/sharedStrings.xml><?xml version="1.0" encoding="utf-8"?>
<sst xmlns="http://schemas.openxmlformats.org/spreadsheetml/2006/main" count="475" uniqueCount="96">
  <si>
    <t>Country grouping</t>
  </si>
  <si>
    <t>Business</t>
  </si>
  <si>
    <t>Education</t>
  </si>
  <si>
    <t>Health</t>
  </si>
  <si>
    <t>Holiday</t>
  </si>
  <si>
    <t>Transit</t>
  </si>
  <si>
    <t>VFR</t>
  </si>
  <si>
    <t>Asia</t>
  </si>
  <si>
    <t>EAC</t>
  </si>
  <si>
    <t>Europe</t>
  </si>
  <si>
    <t>North America</t>
  </si>
  <si>
    <t>Rest of Africa</t>
  </si>
  <si>
    <t>Rest of the world</t>
  </si>
  <si>
    <t>Table 2. Average length of stay of non-resident visitors to Rwanda, Air</t>
  </si>
  <si>
    <t>Table 3. Average length of stay of non-resident visitors to Rwanda, Land</t>
  </si>
  <si>
    <t>Table 4. Average daily expenditure of non-resident visitors, by air (value in USD)</t>
  </si>
  <si>
    <t>Table 5. Average daily expenditure of non-resident visitors, by land (value in USD)</t>
  </si>
  <si>
    <t>Table 6. Average length of stay of residents on their trip abroad, by air</t>
  </si>
  <si>
    <t>Table 7. Average length of stay of residents on their trip abroad, by land</t>
  </si>
  <si>
    <t>Table 8. Average daily expenditure of residents on their trip abroad, by air (value in USD)</t>
  </si>
  <si>
    <t>Table 9. Average daily expenditure per resident abroad, by land (value in USD)</t>
  </si>
  <si>
    <t xml:space="preserve">Country grouping </t>
  </si>
  <si>
    <t xml:space="preserve"> Business </t>
  </si>
  <si>
    <t xml:space="preserve"> Education </t>
  </si>
  <si>
    <t>Gorilla</t>
  </si>
  <si>
    <t xml:space="preserve"> Health </t>
  </si>
  <si>
    <t xml:space="preserve"> Holiday </t>
  </si>
  <si>
    <t xml:space="preserve"> Visit </t>
  </si>
  <si>
    <t xml:space="preserve"> Transit </t>
  </si>
  <si>
    <t xml:space="preserve"> Asia </t>
  </si>
  <si>
    <t xml:space="preserve"> EAC </t>
  </si>
  <si>
    <t xml:space="preserve"> Europe </t>
  </si>
  <si>
    <t xml:space="preserve"> North America </t>
  </si>
  <si>
    <t xml:space="preserve"> Rest of Africa </t>
  </si>
  <si>
    <t xml:space="preserve"> Rest of the world </t>
  </si>
  <si>
    <t>Visit</t>
  </si>
  <si>
    <t>Purpose</t>
  </si>
  <si>
    <t>2023Q1</t>
  </si>
  <si>
    <t>2023Q2</t>
  </si>
  <si>
    <t>2023Q3</t>
  </si>
  <si>
    <t>2023Q4</t>
  </si>
  <si>
    <t>Total</t>
  </si>
  <si>
    <t>Table 14. Total travel credit by the purpose of travel in million USD</t>
  </si>
  <si>
    <t>Table 15. Total travel debit by the purpose of travel in million USD</t>
  </si>
  <si>
    <t>Table 16. Total credit of air passengers by country groupings in million USD</t>
  </si>
  <si>
    <t>Table 17. Total credit of air passengers by purpose of travel in million USD</t>
  </si>
  <si>
    <t>Table 18. Total credit of land passengers by country grouping in million USD</t>
  </si>
  <si>
    <t>Table 19. Total credit of land passengers by purpose of travel in million USD</t>
  </si>
  <si>
    <t>Table 20. Total debit for air passengers by country grouping in million USD</t>
  </si>
  <si>
    <t>Table 21. Total debit for air passengers by purpose of travel in million USD</t>
  </si>
  <si>
    <t>Table 23. Total debit for land passengers by the purpose of travel in million USD</t>
  </si>
  <si>
    <t>TABLE OF CONTENT</t>
  </si>
  <si>
    <r>
      <t xml:space="preserve"> </t>
    </r>
    <r>
      <rPr>
        <b/>
        <sz val="12"/>
        <color theme="1"/>
        <rFont val="Times New Roman"/>
        <family val="1"/>
      </rPr>
      <t xml:space="preserve">Transit </t>
    </r>
  </si>
  <si>
    <t>Table of Content'!A1</t>
  </si>
  <si>
    <t xml:space="preserve">Click here to turn to </t>
  </si>
  <si>
    <t>Residents</t>
  </si>
  <si>
    <t>Mode of travel</t>
  </si>
  <si>
    <t>Data</t>
  </si>
  <si>
    <t>Air</t>
  </si>
  <si>
    <t>Land</t>
  </si>
  <si>
    <t xml:space="preserve">Total </t>
  </si>
  <si>
    <t>2024Q1</t>
  </si>
  <si>
    <t>2024Q2</t>
  </si>
  <si>
    <t>Table 22. Total debit for land passengers by region of travel in million USD</t>
  </si>
  <si>
    <t>Non Residents</t>
  </si>
  <si>
    <t>Table 1: May–July 2025 TES respondents by mode of travel and residence</t>
  </si>
  <si>
    <t>2024Q3</t>
  </si>
  <si>
    <t>2024Q4</t>
  </si>
  <si>
    <t>2025Q1</t>
  </si>
  <si>
    <t>2025Q2</t>
  </si>
  <si>
    <t xml:space="preserve"> 2025Q2</t>
  </si>
  <si>
    <t>-</t>
  </si>
  <si>
    <t>Table 4. Average daily expenditure of non-resident visitors, by Air (value in USD)</t>
  </si>
  <si>
    <t>Table 5. Average daily expenditure of non-resident visitors, by Land (value in USD)</t>
  </si>
  <si>
    <t>Table 6. Average length of stay of residents on their trip abroad, by Air</t>
  </si>
  <si>
    <t>Table 7. Average length of stay of residents on their trip abroad, by Land</t>
  </si>
  <si>
    <t>Table 8. Average daily expenditure of residents on their trip abroad, by Air (value in USD)</t>
  </si>
  <si>
    <t>Table 9. Average daily expenditure per resident abroad, by Land (value in USD)</t>
  </si>
  <si>
    <t xml:space="preserve"> Total </t>
  </si>
  <si>
    <t xml:space="preserve"> Total</t>
  </si>
  <si>
    <t>Table 1: Nov2025–Jan 2026 TES respondents by mode of travel and residence</t>
  </si>
  <si>
    <t>Table 10. Non-residents visitors to Rwanda by Air for 2025Q4</t>
  </si>
  <si>
    <r>
      <t>Table 11. Non-residents visitors to Rwanda by Land</t>
    </r>
    <r>
      <rPr>
        <b/>
        <vertAlign val="superscript"/>
        <sz val="12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>for 2025Q4</t>
    </r>
  </si>
  <si>
    <t>Table 12. Rwandan Resident Travellers by Air for 2025Q4</t>
  </si>
  <si>
    <t>Table 13. Rwandan Resident travellers by land for 2025Q4</t>
  </si>
  <si>
    <t>2025Q3</t>
  </si>
  <si>
    <t>2025Q4</t>
  </si>
  <si>
    <t>Travel Service Balance</t>
  </si>
  <si>
    <t>Travel Debit</t>
  </si>
  <si>
    <t>Travel Credit</t>
  </si>
  <si>
    <t>Trade Flow</t>
  </si>
  <si>
    <t>Table D1. Travel Service 2015 – 2025 (in million USD)</t>
  </si>
  <si>
    <t>Table 11. Non-residents visitors to Rwanda by Land for 2025Q4</t>
  </si>
  <si>
    <t>Table 13. Rwandan Resident travellers by Land for 2025Q4</t>
  </si>
  <si>
    <t>No</t>
  </si>
  <si>
    <t>Nov2025–Jan 2026 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</si>
</sst>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_-* #,##0_-;\-* #,##0_-;_-* &quot;-&quot;_-;_-@_-"/>
    <numFmt numFmtId="165" formatCode="0.0"/>
    <numFmt numFmtId="166" formatCode="_(* #,##0_);_(* \(#,##0\);_(* &quot;-&quot;??_);_(@_)"/>
    <numFmt numFmtId="167" formatCode="_(* #,##0.0_);_(* \(#,##0.0\);_(* &quot;-&quot;??_);_(@_)"/>
    <numFmt numFmtId="168" formatCode="0.0_ "/>
    <numFmt numFmtId="169" formatCode="_-* #,##0.0_-;\-* #,##0.0_-;_-* &quot;-&quot;_-;_-@_-"/>
  </numFmts>
  <fonts count="21" x14ac:knownFonts="1">
    <font>
      <sz val="11"/>
      <color theme="1"/>
      <name val="Aptos Narrow"/>
      <family val="2"/>
      <scheme val="minor"/>
    </font>
    <font>
      <sz val="10"/>
      <color theme="1"/>
      <name val="Times New Roman"/>
      <family val="1"/>
    </font>
    <font>
      <b/>
      <sz val="12"/>
      <color theme="1"/>
      <name val="Times New Roman"/>
      <family val="1"/>
    </font>
    <font>
      <b/>
      <vertAlign val="superscript"/>
      <sz val="12"/>
      <color theme="1"/>
      <name val="Times New Roman"/>
      <family val="1"/>
    </font>
    <font>
      <u/>
      <sz val="11"/>
      <color theme="10"/>
      <name val="Aptos Narrow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0"/>
      <name val="Times New Roman"/>
      <family val="1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2"/>
      <name val="Times New Roman"/>
      <family val="1"/>
    </font>
    <font>
      <sz val="11"/>
      <color theme="1"/>
      <name val="Aptos Narrow"/>
      <charset val="134"/>
      <scheme val="minor"/>
    </font>
    <font>
      <u/>
      <sz val="11"/>
      <color theme="10"/>
      <name val="Aptos Narrow"/>
      <charset val="134"/>
      <scheme val="minor"/>
    </font>
    <font>
      <u/>
      <sz val="11"/>
      <color rgb="FF800080"/>
      <name val="Aptos Narrow"/>
      <charset val="134"/>
      <scheme val="minor"/>
    </font>
    <font>
      <sz val="12"/>
      <color theme="4"/>
      <name val="Times New Roman"/>
      <family val="1"/>
    </font>
    <font>
      <sz val="11"/>
      <color theme="4"/>
      <name val="Times New Roman"/>
      <family val="1"/>
    </font>
    <font>
      <sz val="11"/>
      <color theme="4"/>
      <name val="Aptos Narrow"/>
      <family val="2"/>
      <scheme val="minor"/>
    </font>
    <font>
      <b/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 style="double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9">
    <xf numFmtId="0" fontId="0" fillId="0" borderId="0"/>
    <xf numFmtId="0" fontId="4" fillId="0" borderId="0" applyNumberForma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5" fillId="0" borderId="0" applyNumberFormat="0" applyFill="0" applyBorder="0" applyAlignment="0" applyProtection="0"/>
    <xf numFmtId="9" fontId="11" fillId="0" borderId="0" applyFont="0" applyFill="0" applyBorder="0" applyAlignment="0" applyProtection="0"/>
  </cellStyleXfs>
  <cellXfs count="197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6" fillId="0" borderId="0" xfId="0" applyFont="1"/>
    <xf numFmtId="0" fontId="7" fillId="0" borderId="0" xfId="0" applyFont="1"/>
    <xf numFmtId="0" fontId="8" fillId="0" borderId="0" xfId="1" applyFont="1"/>
    <xf numFmtId="0" fontId="9" fillId="0" borderId="1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0" fillId="0" borderId="2" xfId="0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9" fillId="0" borderId="5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9" fillId="0" borderId="4" xfId="0" applyFont="1" applyBorder="1" applyAlignment="1">
      <alignment vertical="center"/>
    </xf>
    <xf numFmtId="0" fontId="9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4" fillId="0" borderId="0" xfId="1" quotePrefix="1"/>
    <xf numFmtId="0" fontId="6" fillId="0" borderId="0" xfId="0" applyFont="1" applyAlignment="1">
      <alignment vertical="center"/>
    </xf>
    <xf numFmtId="0" fontId="6" fillId="0" borderId="4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6" fillId="0" borderId="11" xfId="0" applyFont="1" applyBorder="1" applyAlignment="1">
      <alignment vertical="center"/>
    </xf>
    <xf numFmtId="3" fontId="7" fillId="0" borderId="0" xfId="0" applyNumberFormat="1" applyFont="1"/>
    <xf numFmtId="0" fontId="6" fillId="0" borderId="12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5" xfId="0" applyFont="1" applyBorder="1" applyAlignment="1">
      <alignment vertical="center"/>
    </xf>
    <xf numFmtId="0" fontId="0" fillId="0" borderId="5" xfId="0" applyBorder="1"/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167" fontId="7" fillId="0" borderId="0" xfId="3" applyNumberFormat="1" applyFont="1" applyAlignment="1">
      <alignment horizontal="center" vertical="center"/>
    </xf>
    <xf numFmtId="167" fontId="7" fillId="0" borderId="0" xfId="3" applyNumberFormat="1" applyFont="1" applyAlignment="1">
      <alignment horizontal="center"/>
    </xf>
    <xf numFmtId="165" fontId="7" fillId="0" borderId="0" xfId="0" applyNumberFormat="1" applyFont="1" applyAlignment="1">
      <alignment horizontal="center"/>
    </xf>
    <xf numFmtId="165" fontId="7" fillId="0" borderId="4" xfId="0" applyNumberFormat="1" applyFont="1" applyBorder="1" applyAlignment="1">
      <alignment horizontal="center"/>
    </xf>
    <xf numFmtId="167" fontId="2" fillId="0" borderId="6" xfId="3" applyNumberFormat="1" applyFont="1" applyBorder="1" applyAlignment="1">
      <alignment horizontal="center" vertical="center"/>
    </xf>
    <xf numFmtId="165" fontId="2" fillId="0" borderId="5" xfId="0" applyNumberFormat="1" applyFont="1" applyBorder="1" applyAlignment="1">
      <alignment horizontal="center"/>
    </xf>
    <xf numFmtId="0" fontId="9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7" fillId="0" borderId="4" xfId="0" applyFont="1" applyBorder="1" applyAlignment="1">
      <alignment horizontal="center"/>
    </xf>
    <xf numFmtId="167" fontId="9" fillId="0" borderId="5" xfId="3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/>
    </xf>
    <xf numFmtId="0" fontId="9" fillId="0" borderId="5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165" fontId="7" fillId="0" borderId="4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165" fontId="2" fillId="0" borderId="5" xfId="0" applyNumberFormat="1" applyFont="1" applyBorder="1" applyAlignment="1">
      <alignment horizontal="center" vertical="center"/>
    </xf>
    <xf numFmtId="165" fontId="2" fillId="0" borderId="6" xfId="0" applyNumberFormat="1" applyFont="1" applyBorder="1" applyAlignment="1">
      <alignment horizontal="center" vertical="center"/>
    </xf>
    <xf numFmtId="165" fontId="2" fillId="0" borderId="6" xfId="0" applyNumberFormat="1" applyFont="1" applyBorder="1" applyAlignment="1">
      <alignment horizontal="center"/>
    </xf>
    <xf numFmtId="168" fontId="7" fillId="0" borderId="4" xfId="0" applyNumberFormat="1" applyFont="1" applyBorder="1" applyAlignment="1">
      <alignment horizontal="center" vertical="center" wrapText="1"/>
    </xf>
    <xf numFmtId="168" fontId="2" fillId="0" borderId="5" xfId="0" applyNumberFormat="1" applyFont="1" applyBorder="1" applyAlignment="1">
      <alignment horizontal="center" vertical="center"/>
    </xf>
    <xf numFmtId="168" fontId="7" fillId="0" borderId="0" xfId="0" applyNumberFormat="1" applyFont="1" applyAlignment="1">
      <alignment horizontal="center"/>
    </xf>
    <xf numFmtId="0" fontId="9" fillId="0" borderId="3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/>
    </xf>
    <xf numFmtId="168" fontId="2" fillId="0" borderId="6" xfId="0" applyNumberFormat="1" applyFont="1" applyBorder="1" applyAlignment="1">
      <alignment horizontal="center" vertical="center"/>
    </xf>
    <xf numFmtId="165" fontId="13" fillId="0" borderId="0" xfId="0" applyNumberFormat="1" applyFont="1" applyAlignment="1">
      <alignment horizontal="center"/>
    </xf>
    <xf numFmtId="165" fontId="2" fillId="0" borderId="5" xfId="0" applyNumberFormat="1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7" fillId="0" borderId="5" xfId="0" applyFont="1" applyBorder="1"/>
    <xf numFmtId="165" fontId="7" fillId="0" borderId="0" xfId="0" applyNumberFormat="1" applyFont="1" applyAlignment="1">
      <alignment horizontal="center" vertical="center" wrapText="1"/>
    </xf>
    <xf numFmtId="167" fontId="7" fillId="0" borderId="0" xfId="3" applyNumberFormat="1" applyFont="1" applyAlignment="1">
      <alignment horizontal="center" vertical="center" wrapText="1"/>
    </xf>
    <xf numFmtId="167" fontId="7" fillId="0" borderId="4" xfId="3" applyNumberFormat="1" applyFont="1" applyBorder="1" applyAlignment="1">
      <alignment horizontal="center"/>
    </xf>
    <xf numFmtId="166" fontId="7" fillId="0" borderId="0" xfId="3" applyNumberFormat="1" applyFont="1" applyAlignment="1">
      <alignment horizontal="center" vertical="center"/>
    </xf>
    <xf numFmtId="166" fontId="7" fillId="0" borderId="4" xfId="3" applyNumberFormat="1" applyFont="1" applyBorder="1" applyAlignment="1">
      <alignment horizontal="center" vertical="center"/>
    </xf>
    <xf numFmtId="3" fontId="2" fillId="0" borderId="5" xfId="0" applyNumberFormat="1" applyFont="1" applyBorder="1" applyAlignment="1">
      <alignment horizontal="center" vertical="center"/>
    </xf>
    <xf numFmtId="166" fontId="2" fillId="0" borderId="5" xfId="3" applyNumberFormat="1" applyFont="1" applyBorder="1" applyAlignment="1">
      <alignment horizontal="center" vertical="center"/>
    </xf>
    <xf numFmtId="1" fontId="7" fillId="0" borderId="0" xfId="0" applyNumberFormat="1" applyFont="1" applyAlignment="1">
      <alignment horizontal="center" vertical="center"/>
    </xf>
    <xf numFmtId="1" fontId="7" fillId="0" borderId="4" xfId="0" applyNumberFormat="1" applyFont="1" applyBorder="1" applyAlignment="1">
      <alignment horizontal="center" vertical="center"/>
    </xf>
    <xf numFmtId="1" fontId="10" fillId="0" borderId="4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" fontId="10" fillId="0" borderId="0" xfId="0" applyNumberFormat="1" applyFont="1" applyAlignment="1">
      <alignment horizontal="center" vertical="center"/>
    </xf>
    <xf numFmtId="1" fontId="7" fillId="0" borderId="2" xfId="0" applyNumberFormat="1" applyFont="1" applyBorder="1" applyAlignment="1">
      <alignment horizontal="center" vertical="center"/>
    </xf>
    <xf numFmtId="1" fontId="10" fillId="0" borderId="2" xfId="0" applyNumberFormat="1" applyFont="1" applyBorder="1" applyAlignment="1">
      <alignment horizontal="center" vertical="center"/>
    </xf>
    <xf numFmtId="166" fontId="2" fillId="0" borderId="15" xfId="0" applyNumberFormat="1" applyFont="1" applyBorder="1"/>
    <xf numFmtId="166" fontId="7" fillId="0" borderId="16" xfId="3" applyNumberFormat="1" applyFont="1" applyBorder="1" applyAlignment="1"/>
    <xf numFmtId="166" fontId="7" fillId="0" borderId="17" xfId="3" applyNumberFormat="1" applyFont="1" applyBorder="1" applyAlignment="1"/>
    <xf numFmtId="166" fontId="7" fillId="0" borderId="18" xfId="3" applyNumberFormat="1" applyFont="1" applyBorder="1" applyAlignment="1"/>
    <xf numFmtId="0" fontId="9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165" fontId="2" fillId="0" borderId="0" xfId="0" applyNumberFormat="1" applyFont="1" applyAlignment="1">
      <alignment horizontal="center"/>
    </xf>
    <xf numFmtId="0" fontId="9" fillId="0" borderId="7" xfId="0" applyFont="1" applyBorder="1" applyAlignment="1">
      <alignment vertical="center"/>
    </xf>
    <xf numFmtId="0" fontId="9" fillId="0" borderId="7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/>
    </xf>
    <xf numFmtId="0" fontId="10" fillId="0" borderId="12" xfId="0" applyFont="1" applyBorder="1" applyAlignment="1">
      <alignment vertical="center"/>
    </xf>
    <xf numFmtId="0" fontId="7" fillId="0" borderId="12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/>
    </xf>
    <xf numFmtId="165" fontId="7" fillId="0" borderId="12" xfId="0" applyNumberFormat="1" applyFont="1" applyBorder="1" applyAlignment="1">
      <alignment horizontal="center"/>
    </xf>
    <xf numFmtId="0" fontId="10" fillId="0" borderId="19" xfId="0" applyFont="1" applyBorder="1" applyAlignment="1">
      <alignment vertical="center"/>
    </xf>
    <xf numFmtId="0" fontId="7" fillId="0" borderId="19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 wrapText="1"/>
    </xf>
    <xf numFmtId="165" fontId="7" fillId="0" borderId="19" xfId="0" applyNumberFormat="1" applyFont="1" applyBorder="1" applyAlignment="1">
      <alignment horizontal="center" vertical="center" wrapText="1"/>
    </xf>
    <xf numFmtId="165" fontId="7" fillId="0" borderId="19" xfId="0" applyNumberFormat="1" applyFont="1" applyBorder="1" applyAlignment="1">
      <alignment horizontal="center"/>
    </xf>
    <xf numFmtId="0" fontId="9" fillId="0" borderId="20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/>
    </xf>
    <xf numFmtId="167" fontId="10" fillId="0" borderId="12" xfId="3" applyNumberFormat="1" applyFont="1" applyBorder="1" applyAlignment="1">
      <alignment horizontal="center" vertical="center"/>
    </xf>
    <xf numFmtId="167" fontId="10" fillId="0" borderId="12" xfId="3" applyNumberFormat="1" applyFont="1" applyBorder="1" applyAlignment="1">
      <alignment horizontal="center" vertical="center" wrapText="1"/>
    </xf>
    <xf numFmtId="167" fontId="7" fillId="0" borderId="12" xfId="3" applyNumberFormat="1" applyFont="1" applyBorder="1" applyAlignment="1">
      <alignment horizontal="center"/>
    </xf>
    <xf numFmtId="167" fontId="10" fillId="0" borderId="0" xfId="3" applyNumberFormat="1" applyFont="1" applyBorder="1" applyAlignment="1">
      <alignment horizontal="center" vertical="center"/>
    </xf>
    <xf numFmtId="167" fontId="10" fillId="0" borderId="0" xfId="3" applyNumberFormat="1" applyFont="1" applyBorder="1" applyAlignment="1">
      <alignment horizontal="center" vertical="center" wrapText="1"/>
    </xf>
    <xf numFmtId="167" fontId="7" fillId="0" borderId="0" xfId="3" applyNumberFormat="1" applyFont="1" applyBorder="1" applyAlignment="1">
      <alignment horizontal="center"/>
    </xf>
    <xf numFmtId="167" fontId="10" fillId="0" borderId="19" xfId="3" applyNumberFormat="1" applyFont="1" applyBorder="1" applyAlignment="1">
      <alignment horizontal="center" vertical="center"/>
    </xf>
    <xf numFmtId="167" fontId="10" fillId="0" borderId="19" xfId="3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167" fontId="2" fillId="0" borderId="5" xfId="3" applyNumberFormat="1" applyFont="1" applyBorder="1" applyAlignment="1">
      <alignment horizontal="center" vertical="center"/>
    </xf>
    <xf numFmtId="167" fontId="7" fillId="0" borderId="12" xfId="3" applyNumberFormat="1" applyFont="1" applyBorder="1" applyAlignment="1">
      <alignment horizontal="center" vertical="center"/>
    </xf>
    <xf numFmtId="167" fontId="7" fillId="0" borderId="0" xfId="3" applyNumberFormat="1" applyFont="1" applyBorder="1" applyAlignment="1">
      <alignment horizontal="center" vertical="center"/>
    </xf>
    <xf numFmtId="167" fontId="7" fillId="0" borderId="19" xfId="3" applyNumberFormat="1" applyFont="1" applyBorder="1" applyAlignment="1">
      <alignment horizontal="center" vertical="center"/>
    </xf>
    <xf numFmtId="167" fontId="7" fillId="0" borderId="19" xfId="3" applyNumberFormat="1" applyFont="1" applyBorder="1" applyAlignment="1">
      <alignment horizontal="center"/>
    </xf>
    <xf numFmtId="0" fontId="9" fillId="0" borderId="7" xfId="0" applyFont="1" applyBorder="1" applyAlignment="1">
      <alignment horizontal="left" vertical="center"/>
    </xf>
    <xf numFmtId="0" fontId="10" fillId="0" borderId="12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0" fillId="0" borderId="19" xfId="0" applyFont="1" applyBorder="1" applyAlignment="1">
      <alignment horizontal="left" vertical="center"/>
    </xf>
    <xf numFmtId="0" fontId="7" fillId="0" borderId="19" xfId="0" applyFont="1" applyBorder="1" applyAlignment="1">
      <alignment horizontal="center"/>
    </xf>
    <xf numFmtId="0" fontId="14" fillId="0" borderId="0" xfId="5"/>
    <xf numFmtId="0" fontId="7" fillId="0" borderId="0" xfId="5" applyFont="1"/>
    <xf numFmtId="167" fontId="7" fillId="0" borderId="0" xfId="6" applyNumberFormat="1" applyFont="1"/>
    <xf numFmtId="165" fontId="2" fillId="0" borderId="5" xfId="5" applyNumberFormat="1" applyFont="1" applyBorder="1" applyAlignment="1">
      <alignment horizontal="right" vertical="center"/>
    </xf>
    <xf numFmtId="0" fontId="2" fillId="0" borderId="5" xfId="5" applyFont="1" applyBorder="1" applyAlignment="1">
      <alignment horizontal="right" vertical="center"/>
    </xf>
    <xf numFmtId="0" fontId="9" fillId="0" borderId="5" xfId="5" applyFont="1" applyBorder="1" applyAlignment="1">
      <alignment horizontal="right" vertical="center"/>
    </xf>
    <xf numFmtId="0" fontId="9" fillId="0" borderId="5" xfId="5" applyFont="1" applyBorder="1" applyAlignment="1">
      <alignment vertical="center"/>
    </xf>
    <xf numFmtId="0" fontId="16" fillId="0" borderId="0" xfId="7" quotePrefix="1" applyFont="1"/>
    <xf numFmtId="0" fontId="2" fillId="0" borderId="0" xfId="5" applyFont="1" applyAlignment="1">
      <alignment vertical="center"/>
    </xf>
    <xf numFmtId="0" fontId="9" fillId="0" borderId="7" xfId="5" applyFont="1" applyBorder="1" applyAlignment="1">
      <alignment horizontal="left" vertical="center"/>
    </xf>
    <xf numFmtId="0" fontId="9" fillId="0" borderId="7" xfId="5" applyFont="1" applyBorder="1" applyAlignment="1">
      <alignment horizontal="right" vertical="center"/>
    </xf>
    <xf numFmtId="0" fontId="10" fillId="0" borderId="12" xfId="5" applyFont="1" applyBorder="1" applyAlignment="1">
      <alignment horizontal="left"/>
    </xf>
    <xf numFmtId="0" fontId="10" fillId="0" borderId="12" xfId="5" applyFont="1" applyBorder="1" applyAlignment="1">
      <alignment horizontal="right" vertical="center"/>
    </xf>
    <xf numFmtId="0" fontId="7" fillId="0" borderId="12" xfId="5" applyFont="1" applyBorder="1" applyAlignment="1">
      <alignment horizontal="right" vertical="center"/>
    </xf>
    <xf numFmtId="165" fontId="7" fillId="0" borderId="12" xfId="5" applyNumberFormat="1" applyFont="1" applyBorder="1" applyAlignment="1">
      <alignment horizontal="right" vertical="center"/>
    </xf>
    <xf numFmtId="0" fontId="10" fillId="0" borderId="19" xfId="5" applyFont="1" applyBorder="1" applyAlignment="1">
      <alignment horizontal="left"/>
    </xf>
    <xf numFmtId="0" fontId="10" fillId="0" borderId="19" xfId="5" applyFont="1" applyBorder="1" applyAlignment="1">
      <alignment horizontal="right" vertical="center"/>
    </xf>
    <xf numFmtId="0" fontId="7" fillId="0" borderId="19" xfId="5" applyFont="1" applyBorder="1" applyAlignment="1">
      <alignment horizontal="right" vertical="center"/>
    </xf>
    <xf numFmtId="165" fontId="7" fillId="0" borderId="19" xfId="5" applyNumberFormat="1" applyFont="1" applyBorder="1" applyAlignment="1">
      <alignment horizontal="right" vertical="center"/>
    </xf>
    <xf numFmtId="169" fontId="0" fillId="0" borderId="0" xfId="4" applyNumberFormat="1" applyFont="1"/>
    <xf numFmtId="169" fontId="0" fillId="0" borderId="12" xfId="4" applyNumberFormat="1" applyFont="1" applyBorder="1"/>
    <xf numFmtId="169" fontId="0" fillId="0" borderId="0" xfId="4" applyNumberFormat="1" applyFont="1" applyBorder="1"/>
    <xf numFmtId="169" fontId="0" fillId="0" borderId="19" xfId="4" applyNumberFormat="1" applyFont="1" applyBorder="1"/>
    <xf numFmtId="169" fontId="0" fillId="0" borderId="12" xfId="4" applyNumberFormat="1" applyFont="1" applyBorder="1" applyAlignment="1">
      <alignment horizontal="right"/>
    </xf>
    <xf numFmtId="169" fontId="0" fillId="0" borderId="0" xfId="4" applyNumberFormat="1" applyFont="1" applyBorder="1" applyAlignment="1">
      <alignment horizontal="right"/>
    </xf>
    <xf numFmtId="169" fontId="0" fillId="0" borderId="19" xfId="4" applyNumberFormat="1" applyFont="1" applyBorder="1" applyAlignment="1">
      <alignment horizontal="right"/>
    </xf>
    <xf numFmtId="165" fontId="2" fillId="0" borderId="5" xfId="0" applyNumberFormat="1" applyFont="1" applyBorder="1" applyAlignment="1">
      <alignment horizontal="right"/>
    </xf>
    <xf numFmtId="169" fontId="7" fillId="0" borderId="12" xfId="4" applyNumberFormat="1" applyFont="1" applyBorder="1" applyAlignment="1">
      <alignment horizontal="right"/>
    </xf>
    <xf numFmtId="169" fontId="7" fillId="0" borderId="0" xfId="4" applyNumberFormat="1" applyFont="1" applyBorder="1" applyAlignment="1">
      <alignment horizontal="right"/>
    </xf>
    <xf numFmtId="169" fontId="7" fillId="0" borderId="19" xfId="4" applyNumberFormat="1" applyFont="1" applyBorder="1" applyAlignment="1">
      <alignment horizontal="right"/>
    </xf>
    <xf numFmtId="169" fontId="2" fillId="0" borderId="5" xfId="4" applyNumberFormat="1" applyFont="1" applyBorder="1" applyAlignment="1">
      <alignment horizontal="center"/>
    </xf>
    <xf numFmtId="165" fontId="0" fillId="0" borderId="0" xfId="0" applyNumberFormat="1"/>
    <xf numFmtId="165" fontId="7" fillId="0" borderId="0" xfId="0" applyNumberFormat="1" applyFont="1" applyAlignment="1">
      <alignment horizontal="right"/>
    </xf>
    <xf numFmtId="169" fontId="0" fillId="0" borderId="0" xfId="4" applyNumberFormat="1" applyFont="1" applyAlignment="1">
      <alignment horizontal="right"/>
    </xf>
    <xf numFmtId="165" fontId="7" fillId="0" borderId="4" xfId="0" applyNumberFormat="1" applyFont="1" applyBorder="1" applyAlignment="1">
      <alignment horizontal="right"/>
    </xf>
    <xf numFmtId="165" fontId="2" fillId="0" borderId="5" xfId="0" applyNumberFormat="1" applyFont="1" applyBorder="1" applyAlignment="1">
      <alignment horizontal="right" vertical="center" wrapText="1"/>
    </xf>
    <xf numFmtId="165" fontId="2" fillId="0" borderId="6" xfId="0" applyNumberFormat="1" applyFont="1" applyBorder="1" applyAlignment="1">
      <alignment horizontal="right" vertical="center" wrapText="1"/>
    </xf>
    <xf numFmtId="165" fontId="7" fillId="0" borderId="12" xfId="0" applyNumberFormat="1" applyFont="1" applyBorder="1" applyAlignment="1">
      <alignment horizontal="right"/>
    </xf>
    <xf numFmtId="165" fontId="7" fillId="0" borderId="19" xfId="0" applyNumberFormat="1" applyFont="1" applyBorder="1" applyAlignment="1">
      <alignment horizontal="right"/>
    </xf>
    <xf numFmtId="169" fontId="7" fillId="0" borderId="0" xfId="4" applyNumberFormat="1" applyFont="1"/>
    <xf numFmtId="0" fontId="17" fillId="0" borderId="0" xfId="1" applyFont="1"/>
    <xf numFmtId="0" fontId="18" fillId="0" borderId="0" xfId="0" applyFont="1"/>
    <xf numFmtId="0" fontId="19" fillId="0" borderId="0" xfId="0" applyFont="1"/>
    <xf numFmtId="0" fontId="13" fillId="0" borderId="0" xfId="0" applyFont="1"/>
    <xf numFmtId="0" fontId="20" fillId="0" borderId="0" xfId="0" applyFont="1"/>
    <xf numFmtId="165" fontId="7" fillId="0" borderId="0" xfId="5" applyNumberFormat="1" applyFont="1" applyAlignment="1">
      <alignment horizontal="right" vertical="center"/>
    </xf>
    <xf numFmtId="165" fontId="2" fillId="0" borderId="21" xfId="5" applyNumberFormat="1" applyFont="1" applyBorder="1" applyAlignment="1">
      <alignment horizontal="right" vertical="center"/>
    </xf>
    <xf numFmtId="164" fontId="7" fillId="0" borderId="0" xfId="4" applyFont="1" applyAlignment="1">
      <alignment horizontal="center" vertical="center"/>
    </xf>
    <xf numFmtId="164" fontId="7" fillId="0" borderId="4" xfId="4" applyFont="1" applyBorder="1" applyAlignment="1">
      <alignment horizontal="center" vertical="center"/>
    </xf>
    <xf numFmtId="164" fontId="10" fillId="0" borderId="4" xfId="4" applyFont="1" applyBorder="1" applyAlignment="1">
      <alignment horizontal="center" vertical="center"/>
    </xf>
    <xf numFmtId="166" fontId="0" fillId="0" borderId="0" xfId="0" applyNumberFormat="1"/>
    <xf numFmtId="165" fontId="2" fillId="0" borderId="6" xfId="0" applyNumberFormat="1" applyFont="1" applyBorder="1" applyAlignment="1">
      <alignment horizontal="right"/>
    </xf>
    <xf numFmtId="165" fontId="0" fillId="0" borderId="0" xfId="0" applyNumberFormat="1" applyAlignment="1">
      <alignment horizontal="right"/>
    </xf>
    <xf numFmtId="165" fontId="0" fillId="0" borderId="12" xfId="0" applyNumberFormat="1" applyBorder="1" applyAlignment="1">
      <alignment horizontal="right"/>
    </xf>
    <xf numFmtId="165" fontId="0" fillId="0" borderId="19" xfId="0" applyNumberFormat="1" applyBorder="1" applyAlignment="1">
      <alignment horizontal="right"/>
    </xf>
    <xf numFmtId="0" fontId="2" fillId="0" borderId="7" xfId="0" applyFont="1" applyBorder="1" applyAlignment="1">
      <alignment vertical="center"/>
    </xf>
    <xf numFmtId="0" fontId="7" fillId="0" borderId="7" xfId="0" applyFont="1" applyBorder="1" applyAlignment="1">
      <alignment horizontal="center" vertical="center" wrapText="1"/>
    </xf>
    <xf numFmtId="3" fontId="7" fillId="0" borderId="12" xfId="0" applyNumberFormat="1" applyFont="1" applyBorder="1" applyAlignment="1">
      <alignment horizontal="center" vertical="center"/>
    </xf>
    <xf numFmtId="3" fontId="7" fillId="0" borderId="0" xfId="0" applyNumberFormat="1" applyFont="1" applyAlignment="1">
      <alignment horizontal="center" vertical="center"/>
    </xf>
    <xf numFmtId="3" fontId="7" fillId="0" borderId="0" xfId="0" applyNumberFormat="1" applyFont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69" fontId="2" fillId="0" borderId="6" xfId="4" applyNumberFormat="1" applyFont="1" applyBorder="1" applyAlignment="1">
      <alignment horizontal="center"/>
    </xf>
    <xf numFmtId="169" fontId="2" fillId="0" borderId="6" xfId="4" applyNumberFormat="1" applyFont="1" applyBorder="1" applyAlignment="1">
      <alignment horizontal="center" vertical="center"/>
    </xf>
    <xf numFmtId="167" fontId="7" fillId="0" borderId="0" xfId="0" applyNumberFormat="1" applyFont="1"/>
    <xf numFmtId="9" fontId="7" fillId="0" borderId="0" xfId="8" applyFont="1"/>
    <xf numFmtId="9" fontId="0" fillId="0" borderId="0" xfId="8" applyFont="1"/>
    <xf numFmtId="169" fontId="7" fillId="0" borderId="0" xfId="4" applyNumberFormat="1" applyFont="1" applyFill="1"/>
    <xf numFmtId="167" fontId="2" fillId="0" borderId="6" xfId="3" applyNumberFormat="1" applyFont="1" applyFill="1" applyBorder="1" applyAlignment="1">
      <alignment horizontal="center" vertical="center"/>
    </xf>
    <xf numFmtId="0" fontId="4" fillId="0" borderId="0" xfId="1"/>
    <xf numFmtId="0" fontId="6" fillId="0" borderId="8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6" fillId="0" borderId="7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6" fillId="0" borderId="14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13" xfId="0" applyFont="1" applyBorder="1" applyAlignment="1">
      <alignment vertical="center"/>
    </xf>
  </cellXfs>
  <cellStyles count="9">
    <cellStyle name="Comma" xfId="3" builtinId="3"/>
    <cellStyle name="Comma [0]" xfId="4" builtinId="6"/>
    <cellStyle name="Comma 2" xfId="6" xr:uid="{3BA6FA5B-4118-42BF-9C2B-A3FB170E5997}"/>
    <cellStyle name="Hyperlink" xfId="1" builtinId="8"/>
    <cellStyle name="Hyperlink 2" xfId="7" xr:uid="{F85D9AAC-F37F-4B7C-80FF-DFB2888C0CD5}"/>
    <cellStyle name="Milliers 2" xfId="2" xr:uid="{00000000-0005-0000-0000-000002000000}"/>
    <cellStyle name="Normal" xfId="0" builtinId="0"/>
    <cellStyle name="Normal 2" xfId="5" xr:uid="{A898C0C7-372C-47B2-9147-5376AB17576E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8"/>
  <sheetViews>
    <sheetView tabSelected="1" topLeftCell="A7" workbookViewId="0">
      <selection activeCell="B27" sqref="B27"/>
    </sheetView>
  </sheetViews>
  <sheetFormatPr defaultRowHeight="15.75" x14ac:dyDescent="0.75"/>
  <cols>
    <col min="1" max="1" width="3.86328125" style="4" customWidth="1"/>
    <col min="2" max="2" width="101.2265625" style="4" bestFit="1" customWidth="1"/>
    <col min="3" max="3" width="9.1328125" style="3"/>
  </cols>
  <sheetData>
    <row r="1" spans="1:4" x14ac:dyDescent="0.75">
      <c r="A1" s="161" t="s">
        <v>94</v>
      </c>
      <c r="B1" s="2" t="s">
        <v>51</v>
      </c>
    </row>
    <row r="2" spans="1:4" x14ac:dyDescent="0.75">
      <c r="A2" s="160">
        <v>1</v>
      </c>
      <c r="B2" s="5" t="s">
        <v>65</v>
      </c>
    </row>
    <row r="3" spans="1:4" x14ac:dyDescent="0.75">
      <c r="A3" s="160">
        <v>2</v>
      </c>
      <c r="B3" s="5" t="s">
        <v>13</v>
      </c>
    </row>
    <row r="4" spans="1:4" x14ac:dyDescent="0.75">
      <c r="A4" s="160">
        <v>3</v>
      </c>
      <c r="B4" s="5" t="s">
        <v>14</v>
      </c>
    </row>
    <row r="5" spans="1:4" x14ac:dyDescent="0.75">
      <c r="A5" s="160">
        <v>4</v>
      </c>
      <c r="B5" s="5" t="s">
        <v>72</v>
      </c>
    </row>
    <row r="6" spans="1:4" x14ac:dyDescent="0.75">
      <c r="A6" s="160">
        <v>5</v>
      </c>
      <c r="B6" s="5" t="s">
        <v>73</v>
      </c>
      <c r="D6" s="4"/>
    </row>
    <row r="7" spans="1:4" x14ac:dyDescent="0.75">
      <c r="A7" s="160">
        <v>6</v>
      </c>
      <c r="B7" s="5" t="s">
        <v>74</v>
      </c>
    </row>
    <row r="8" spans="1:4" x14ac:dyDescent="0.75">
      <c r="A8" s="160">
        <v>7</v>
      </c>
      <c r="B8" s="5" t="s">
        <v>75</v>
      </c>
    </row>
    <row r="9" spans="1:4" x14ac:dyDescent="0.75">
      <c r="A9" s="160">
        <v>8</v>
      </c>
      <c r="B9" s="5" t="s">
        <v>76</v>
      </c>
    </row>
    <row r="10" spans="1:4" x14ac:dyDescent="0.75">
      <c r="A10" s="160">
        <v>9</v>
      </c>
      <c r="B10" s="5" t="s">
        <v>77</v>
      </c>
    </row>
    <row r="11" spans="1:4" s="159" customFormat="1" x14ac:dyDescent="0.75">
      <c r="A11" s="160">
        <v>10</v>
      </c>
      <c r="B11" s="157" t="s">
        <v>81</v>
      </c>
      <c r="C11" s="158"/>
    </row>
    <row r="12" spans="1:4" s="159" customFormat="1" x14ac:dyDescent="0.75">
      <c r="A12" s="160">
        <v>11</v>
      </c>
      <c r="B12" s="157" t="s">
        <v>92</v>
      </c>
      <c r="C12" s="158"/>
    </row>
    <row r="13" spans="1:4" x14ac:dyDescent="0.75">
      <c r="A13" s="160">
        <v>12</v>
      </c>
      <c r="B13" s="5" t="s">
        <v>83</v>
      </c>
    </row>
    <row r="14" spans="1:4" x14ac:dyDescent="0.75">
      <c r="A14" s="160">
        <v>13</v>
      </c>
      <c r="B14" s="5" t="s">
        <v>93</v>
      </c>
    </row>
    <row r="15" spans="1:4" x14ac:dyDescent="0.75">
      <c r="A15" s="160">
        <v>14</v>
      </c>
      <c r="B15" s="5" t="s">
        <v>42</v>
      </c>
    </row>
    <row r="16" spans="1:4" x14ac:dyDescent="0.75">
      <c r="A16" s="160">
        <v>15</v>
      </c>
      <c r="B16" s="5" t="s">
        <v>43</v>
      </c>
    </row>
    <row r="17" spans="1:2" x14ac:dyDescent="0.75">
      <c r="A17" s="160">
        <v>16</v>
      </c>
      <c r="B17" s="5" t="s">
        <v>44</v>
      </c>
    </row>
    <row r="18" spans="1:2" x14ac:dyDescent="0.75">
      <c r="A18" s="160">
        <v>17</v>
      </c>
      <c r="B18" s="5" t="s">
        <v>45</v>
      </c>
    </row>
    <row r="19" spans="1:2" x14ac:dyDescent="0.75">
      <c r="A19" s="160">
        <v>18</v>
      </c>
      <c r="B19" s="5" t="s">
        <v>46</v>
      </c>
    </row>
    <row r="20" spans="1:2" x14ac:dyDescent="0.75">
      <c r="A20" s="160">
        <v>19</v>
      </c>
      <c r="B20" s="5" t="s">
        <v>47</v>
      </c>
    </row>
    <row r="21" spans="1:2" x14ac:dyDescent="0.75">
      <c r="A21" s="160">
        <v>20</v>
      </c>
      <c r="B21" s="5" t="s">
        <v>48</v>
      </c>
    </row>
    <row r="22" spans="1:2" x14ac:dyDescent="0.75">
      <c r="A22" s="160">
        <v>21</v>
      </c>
      <c r="B22" s="5" t="s">
        <v>49</v>
      </c>
    </row>
    <row r="23" spans="1:2" x14ac:dyDescent="0.75">
      <c r="A23" s="160">
        <v>22</v>
      </c>
      <c r="B23" s="5" t="s">
        <v>63</v>
      </c>
    </row>
    <row r="24" spans="1:2" x14ac:dyDescent="0.75">
      <c r="A24" s="160">
        <v>23</v>
      </c>
      <c r="B24" s="5" t="s">
        <v>50</v>
      </c>
    </row>
    <row r="25" spans="1:2" x14ac:dyDescent="0.75">
      <c r="A25" s="160">
        <v>24</v>
      </c>
      <c r="B25" s="186" t="str">
        <f>HYPERLINK("#'Table D1'!A2","Table D1. Travel Service 2015 – 2025 (in million USD)")</f>
        <v>Table D1. Travel Service 2015 – 2025 (in million USD)</v>
      </c>
    </row>
    <row r="26" spans="1:2" x14ac:dyDescent="0.75">
      <c r="B26" s="186"/>
    </row>
    <row r="27" spans="1:2" x14ac:dyDescent="0.75">
      <c r="B27" s="186"/>
    </row>
    <row r="28" spans="1:2" x14ac:dyDescent="0.75">
      <c r="B28" s="186"/>
    </row>
  </sheetData>
  <hyperlinks>
    <hyperlink ref="B3" location="'Table 2'!A2" display="Table 2. Average length of stay of non-resident visitors to Rwanda, Air" xr:uid="{00000000-0004-0000-0000-000000000000}"/>
    <hyperlink ref="B4" location="'Table 3'!A2" display="Table 3. Average length of stay of non-resident visitors to Rwanda, Land" xr:uid="{00000000-0004-0000-0000-000001000000}"/>
    <hyperlink ref="B5" location="'Table 4'!A2" display="Table 4. Average daily expenditure of non-resident visitors, by air (value in USD)" xr:uid="{00000000-0004-0000-0000-000002000000}"/>
    <hyperlink ref="B6" location="'Table 5'!A2" display="Table 5. Average daily expenditure of non-resident visitors, by land (value in USD)" xr:uid="{00000000-0004-0000-0000-000003000000}"/>
    <hyperlink ref="B7" location="'Table 6'!A2" display="Table 6. Average length of stay of residents on their trip abroad, by air" xr:uid="{00000000-0004-0000-0000-000004000000}"/>
    <hyperlink ref="B8" location="'Table 7'!A2" display="Table 7. Average length of stay of residents on their trip abroad, by land" xr:uid="{00000000-0004-0000-0000-000005000000}"/>
    <hyperlink ref="B9" location="'Table 8'!A2" display="Table 8. Average daily expenditure of residents on their trip abroad, by air (value in USD)" xr:uid="{00000000-0004-0000-0000-000006000000}"/>
    <hyperlink ref="B10" location="'Table 9'!A2" display="Table 9. Average daily expenditure per resident abroad, by land (value in USD)" xr:uid="{00000000-0004-0000-0000-000007000000}"/>
    <hyperlink ref="B11" location="'Table 10'!A2" display="Table 10. Non-residents visitors to Rwanda by Air for 2024Q2" xr:uid="{00000000-0004-0000-0000-000008000000}"/>
    <hyperlink ref="B12" location="'Table 11'!A2" display="Table 11. Non-residents visitors to Rwanda by Land for 2024Q2" xr:uid="{00000000-0004-0000-0000-000009000000}"/>
    <hyperlink ref="B13" location="'Table 12'!A2" display="Table 12. Rwandan Resident Travellers by Air for 2024Q2" xr:uid="{00000000-0004-0000-0000-00000A000000}"/>
    <hyperlink ref="B14" location="'Table 13'!A2" display="Table 13. Rwandan Resident travellers by land for 2024Q2" xr:uid="{00000000-0004-0000-0000-00000B000000}"/>
    <hyperlink ref="B15" location="'Table 14'!A2" display="Table 14. Total travel credit by the purpose of travel in million USD" xr:uid="{00000000-0004-0000-0000-00000C000000}"/>
    <hyperlink ref="B16" location="'Table 15'!A2" display="Table 15. Total travel debit by the purpose of travel in million USD" xr:uid="{00000000-0004-0000-0000-00000D000000}"/>
    <hyperlink ref="B17" location="'Table 16'!A2" display="Table 16. Total credit of air passengers by country groupings in million USD" xr:uid="{00000000-0004-0000-0000-00000E000000}"/>
    <hyperlink ref="B18" location="'Table 17'!A2" display="Table 17. Total credit of air passengers by purpose of travel in million USD" xr:uid="{00000000-0004-0000-0000-00000F000000}"/>
    <hyperlink ref="B20" location="'Table 19'!A2" display="Table 19. Total credit of land passengers by purpose of travel in million USD" xr:uid="{00000000-0004-0000-0000-000010000000}"/>
    <hyperlink ref="B19" location="'Table 18'!A2" display="Table 18. Total credit of land passengers by country grouping in million USD" xr:uid="{00000000-0004-0000-0000-000011000000}"/>
    <hyperlink ref="B21" location="'Table 20'!A2" display="Table 20. Total debit for air passengers by country grouping in million USD" xr:uid="{00000000-0004-0000-0000-000012000000}"/>
    <hyperlink ref="B22" location="'Table 21'!A2" display="Table 21. Total debit for air passengers by purpose of travel in million USD" xr:uid="{00000000-0004-0000-0000-000013000000}"/>
    <hyperlink ref="B23" location="'Table 22'!A2" display="Table 22. Total debit for land passengers by region of travel in million USD" xr:uid="{00000000-0004-0000-0000-000014000000}"/>
    <hyperlink ref="B2" location="'Table 1'!A2" display="Table 1: May–July 2024 TES respondents by mode of travel and residence" xr:uid="{00000000-0004-0000-0000-000017000000}"/>
    <hyperlink ref="B24" location="'Table 23'!A2" display="Table 23. Total debit for land passengers by the purpose of travel in million USD" xr:uid="{00000000-0004-0000-0000-000015000000}"/>
  </hyperlink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L6"/>
  <sheetViews>
    <sheetView zoomScaleNormal="100" workbookViewId="0">
      <selection activeCell="M17" sqref="M17"/>
    </sheetView>
  </sheetViews>
  <sheetFormatPr defaultRowHeight="15.75" x14ac:dyDescent="0.75"/>
  <cols>
    <col min="1" max="1" width="25.1328125" style="4" bestFit="1" customWidth="1"/>
    <col min="2" max="2" width="9.6328125" style="4" bestFit="1" customWidth="1"/>
    <col min="3" max="3" width="10.36328125" style="4" bestFit="1" customWidth="1"/>
    <col min="4" max="6" width="8.2265625" style="4" bestFit="1" customWidth="1"/>
    <col min="7" max="8" width="9.1328125" style="4"/>
  </cols>
  <sheetData>
    <row r="2" spans="1:12" x14ac:dyDescent="0.75">
      <c r="A2" s="1" t="s">
        <v>20</v>
      </c>
    </row>
    <row r="3" spans="1:12" ht="16.5" thickBot="1" x14ac:dyDescent="0.9"/>
    <row r="4" spans="1:12" ht="17.25" thickTop="1" thickBot="1" x14ac:dyDescent="0.9">
      <c r="A4" s="9" t="s">
        <v>0</v>
      </c>
      <c r="B4" s="15" t="s">
        <v>1</v>
      </c>
      <c r="C4" s="15" t="s">
        <v>2</v>
      </c>
      <c r="D4" s="15" t="s">
        <v>3</v>
      </c>
      <c r="E4" s="15" t="s">
        <v>4</v>
      </c>
      <c r="F4" s="15" t="s">
        <v>6</v>
      </c>
      <c r="L4" t="s">
        <v>54</v>
      </c>
    </row>
    <row r="5" spans="1:12" x14ac:dyDescent="0.75">
      <c r="A5" s="7" t="s">
        <v>8</v>
      </c>
      <c r="B5" s="68">
        <v>9.6494862328554909</v>
      </c>
      <c r="C5" s="68">
        <v>14.773220587619825</v>
      </c>
      <c r="D5" s="68">
        <v>16.638925979632177</v>
      </c>
      <c r="E5" s="68">
        <v>29.442169920433706</v>
      </c>
      <c r="F5" s="68">
        <v>7.9778574644947584</v>
      </c>
      <c r="L5" s="17" t="s">
        <v>53</v>
      </c>
    </row>
    <row r="6" spans="1:12" ht="16.5" thickBot="1" x14ac:dyDescent="0.9">
      <c r="A6" s="10" t="s">
        <v>11</v>
      </c>
      <c r="B6" s="69">
        <v>4.4033602952957152</v>
      </c>
      <c r="C6" s="69"/>
      <c r="D6" s="69"/>
      <c r="E6" s="70"/>
      <c r="F6" s="69">
        <v>1.3091269433498383</v>
      </c>
    </row>
  </sheetData>
  <hyperlinks>
    <hyperlink ref="L5" location="'Table of Content'!A1" display="'Table of Content'!A1" xr:uid="{F87CFE26-35B6-4284-85D9-76E14DA6F0D8}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N12"/>
  <sheetViews>
    <sheetView zoomScaleNormal="100" workbookViewId="0">
      <selection activeCell="F17" sqref="F17"/>
    </sheetView>
  </sheetViews>
  <sheetFormatPr defaultRowHeight="15.75" x14ac:dyDescent="0.75"/>
  <cols>
    <col min="1" max="1" width="15.5" style="4" bestFit="1" customWidth="1"/>
    <col min="2" max="2" width="9.2265625" style="4" bestFit="1" customWidth="1"/>
    <col min="3" max="3" width="9.5" style="4" bestFit="1" customWidth="1"/>
    <col min="4" max="4" width="8.5" style="4" customWidth="1"/>
    <col min="5" max="5" width="7.1328125" style="4" bestFit="1" customWidth="1"/>
    <col min="6" max="6" width="7.86328125" style="4" bestFit="1" customWidth="1"/>
    <col min="7" max="7" width="7.2265625" style="4" bestFit="1" customWidth="1"/>
    <col min="8" max="8" width="9.1328125" style="4" customWidth="1"/>
    <col min="9" max="9" width="9.1328125" style="4"/>
  </cols>
  <sheetData>
    <row r="2" spans="1:14" x14ac:dyDescent="0.75">
      <c r="A2" s="1" t="s">
        <v>81</v>
      </c>
    </row>
    <row r="3" spans="1:14" ht="16.5" thickBot="1" x14ac:dyDescent="0.9"/>
    <row r="4" spans="1:14" ht="16.5" thickTop="1" x14ac:dyDescent="0.75">
      <c r="A4" s="172" t="s">
        <v>21</v>
      </c>
      <c r="B4" s="106" t="s">
        <v>22</v>
      </c>
      <c r="C4" s="106" t="s">
        <v>23</v>
      </c>
      <c r="D4" s="177" t="s">
        <v>24</v>
      </c>
      <c r="E4" s="106" t="s">
        <v>25</v>
      </c>
      <c r="F4" s="106" t="s">
        <v>26</v>
      </c>
      <c r="G4" s="106" t="s">
        <v>27</v>
      </c>
      <c r="H4" s="177" t="s">
        <v>28</v>
      </c>
      <c r="N4" t="s">
        <v>54</v>
      </c>
    </row>
    <row r="5" spans="1:14" x14ac:dyDescent="0.75">
      <c r="A5" s="86" t="s">
        <v>29</v>
      </c>
      <c r="B5" s="174">
        <v>3014</v>
      </c>
      <c r="C5" s="87">
        <v>16</v>
      </c>
      <c r="D5" s="88">
        <v>199</v>
      </c>
      <c r="E5" s="87">
        <v>2</v>
      </c>
      <c r="F5" s="174">
        <v>1736</v>
      </c>
      <c r="G5" s="174">
        <v>2471</v>
      </c>
      <c r="H5" s="88">
        <v>1135</v>
      </c>
      <c r="N5" s="17" t="s">
        <v>53</v>
      </c>
    </row>
    <row r="6" spans="1:14" x14ac:dyDescent="0.75">
      <c r="A6" s="7" t="s">
        <v>30</v>
      </c>
      <c r="B6" s="175">
        <v>7353</v>
      </c>
      <c r="C6" s="42">
        <v>336</v>
      </c>
      <c r="D6" s="43">
        <v>228</v>
      </c>
      <c r="E6" s="42">
        <v>90</v>
      </c>
      <c r="F6" s="175">
        <v>2522</v>
      </c>
      <c r="G6" s="175">
        <v>11688</v>
      </c>
      <c r="H6" s="176">
        <v>10522</v>
      </c>
    </row>
    <row r="7" spans="1:14" x14ac:dyDescent="0.75">
      <c r="A7" s="7" t="s">
        <v>31</v>
      </c>
      <c r="B7" s="175">
        <v>2682</v>
      </c>
      <c r="C7" s="42">
        <v>65</v>
      </c>
      <c r="D7" s="176">
        <v>1062</v>
      </c>
      <c r="E7" s="42">
        <v>6</v>
      </c>
      <c r="F7" s="175">
        <v>4383</v>
      </c>
      <c r="G7" s="175">
        <v>6341</v>
      </c>
      <c r="H7" s="176">
        <v>2304</v>
      </c>
    </row>
    <row r="8" spans="1:14" x14ac:dyDescent="0.75">
      <c r="A8" s="7" t="s">
        <v>32</v>
      </c>
      <c r="B8" s="175">
        <v>1034</v>
      </c>
      <c r="C8" s="42">
        <v>40</v>
      </c>
      <c r="D8" s="176">
        <v>3692</v>
      </c>
      <c r="E8" s="42">
        <v>20</v>
      </c>
      <c r="F8" s="42">
        <v>1307</v>
      </c>
      <c r="G8" s="175">
        <v>5232</v>
      </c>
      <c r="H8" s="43">
        <v>575</v>
      </c>
    </row>
    <row r="9" spans="1:14" x14ac:dyDescent="0.75">
      <c r="A9" s="7" t="s">
        <v>33</v>
      </c>
      <c r="B9" s="175">
        <v>6091</v>
      </c>
      <c r="C9" s="42">
        <v>1474</v>
      </c>
      <c r="D9" s="43">
        <v>376</v>
      </c>
      <c r="E9" s="42">
        <v>35</v>
      </c>
      <c r="F9" s="175">
        <v>4884</v>
      </c>
      <c r="G9" s="175">
        <v>8594</v>
      </c>
      <c r="H9" s="176">
        <v>5294</v>
      </c>
    </row>
    <row r="10" spans="1:14" x14ac:dyDescent="0.75">
      <c r="A10" s="91" t="s">
        <v>34</v>
      </c>
      <c r="B10" s="92">
        <v>239</v>
      </c>
      <c r="C10" s="92">
        <v>14</v>
      </c>
      <c r="D10" s="93">
        <v>551</v>
      </c>
      <c r="E10" s="92">
        <v>0</v>
      </c>
      <c r="F10" s="92">
        <v>263</v>
      </c>
      <c r="G10" s="92">
        <v>889</v>
      </c>
      <c r="H10" s="93">
        <v>367</v>
      </c>
    </row>
    <row r="11" spans="1:14" ht="16.5" thickBot="1" x14ac:dyDescent="0.9">
      <c r="A11" s="11" t="s">
        <v>78</v>
      </c>
      <c r="B11" s="66">
        <f>SUM(B5:B10)</f>
        <v>20413</v>
      </c>
      <c r="C11" s="66">
        <f>SUM(C5:C10)</f>
        <v>1945</v>
      </c>
      <c r="D11" s="66">
        <f t="shared" ref="D11:H11" si="0">SUM(D5:D10)</f>
        <v>6108</v>
      </c>
      <c r="E11" s="66">
        <f t="shared" si="0"/>
        <v>153</v>
      </c>
      <c r="F11" s="66">
        <f t="shared" si="0"/>
        <v>15095</v>
      </c>
      <c r="G11" s="66">
        <f t="shared" si="0"/>
        <v>35215</v>
      </c>
      <c r="H11" s="66">
        <f t="shared" si="0"/>
        <v>20197</v>
      </c>
    </row>
    <row r="12" spans="1:14" ht="16.5" thickTop="1" x14ac:dyDescent="0.75"/>
  </sheetData>
  <hyperlinks>
    <hyperlink ref="N5" location="'Table of Content'!A1" display="'Table of Content'!A1" xr:uid="{00000000-0004-0000-0A00-000000000000}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M12"/>
  <sheetViews>
    <sheetView zoomScale="96" zoomScaleNormal="96" workbookViewId="0">
      <selection activeCell="D19" sqref="D19"/>
    </sheetView>
  </sheetViews>
  <sheetFormatPr defaultRowHeight="15.75" x14ac:dyDescent="0.75"/>
  <cols>
    <col min="1" max="1" width="18.2265625" style="4" customWidth="1"/>
    <col min="2" max="7" width="10.5" style="4" customWidth="1"/>
  </cols>
  <sheetData>
    <row r="2" spans="1:13" ht="17.75" x14ac:dyDescent="0.75">
      <c r="A2" s="1" t="s">
        <v>82</v>
      </c>
    </row>
    <row r="3" spans="1:13" ht="16.5" thickBot="1" x14ac:dyDescent="0.9"/>
    <row r="4" spans="1:13" ht="16.5" thickTop="1" x14ac:dyDescent="0.75">
      <c r="A4" s="172" t="s">
        <v>21</v>
      </c>
      <c r="B4" s="106" t="s">
        <v>22</v>
      </c>
      <c r="C4" s="106" t="s">
        <v>23</v>
      </c>
      <c r="D4" s="106" t="s">
        <v>25</v>
      </c>
      <c r="E4" s="106" t="s">
        <v>26</v>
      </c>
      <c r="F4" s="106" t="s">
        <v>27</v>
      </c>
      <c r="G4" s="173" t="s">
        <v>52</v>
      </c>
      <c r="M4" t="s">
        <v>54</v>
      </c>
    </row>
    <row r="5" spans="1:13" x14ac:dyDescent="0.75">
      <c r="A5" s="86" t="s">
        <v>29</v>
      </c>
      <c r="B5" s="174">
        <v>1794</v>
      </c>
      <c r="C5" s="87">
        <v>8</v>
      </c>
      <c r="D5" s="88">
        <v>2</v>
      </c>
      <c r="E5" s="87">
        <v>141</v>
      </c>
      <c r="F5" s="174">
        <v>1580</v>
      </c>
      <c r="G5" s="174">
        <v>1408</v>
      </c>
      <c r="M5" s="17" t="s">
        <v>53</v>
      </c>
    </row>
    <row r="6" spans="1:13" x14ac:dyDescent="0.75">
      <c r="A6" s="7" t="s">
        <v>30</v>
      </c>
      <c r="B6" s="175">
        <v>182977.1</v>
      </c>
      <c r="C6" s="42">
        <v>1947</v>
      </c>
      <c r="D6" s="43">
        <v>1461</v>
      </c>
      <c r="E6" s="42">
        <v>12057</v>
      </c>
      <c r="F6" s="175">
        <v>104515</v>
      </c>
      <c r="G6" s="175">
        <v>31259.8</v>
      </c>
    </row>
    <row r="7" spans="1:13" x14ac:dyDescent="0.75">
      <c r="A7" s="7" t="s">
        <v>31</v>
      </c>
      <c r="B7" s="175">
        <v>506</v>
      </c>
      <c r="C7" s="42">
        <v>2</v>
      </c>
      <c r="D7" s="176">
        <v>0</v>
      </c>
      <c r="E7" s="42">
        <v>223</v>
      </c>
      <c r="F7" s="175">
        <v>1752</v>
      </c>
      <c r="G7" s="175">
        <v>1069</v>
      </c>
    </row>
    <row r="8" spans="1:13" x14ac:dyDescent="0.75">
      <c r="A8" s="7" t="s">
        <v>32</v>
      </c>
      <c r="B8" s="175">
        <v>191</v>
      </c>
      <c r="C8" s="42">
        <v>0</v>
      </c>
      <c r="D8" s="176">
        <v>0</v>
      </c>
      <c r="E8" s="42">
        <v>66</v>
      </c>
      <c r="F8" s="42">
        <v>923</v>
      </c>
      <c r="G8" s="175">
        <v>439</v>
      </c>
    </row>
    <row r="9" spans="1:13" x14ac:dyDescent="0.75">
      <c r="A9" s="7" t="s">
        <v>33</v>
      </c>
      <c r="B9" s="175">
        <v>1148</v>
      </c>
      <c r="C9" s="42">
        <v>237</v>
      </c>
      <c r="D9" s="43">
        <v>3</v>
      </c>
      <c r="E9" s="42">
        <v>143</v>
      </c>
      <c r="F9" s="175">
        <v>1309</v>
      </c>
      <c r="G9" s="175">
        <v>2310</v>
      </c>
    </row>
    <row r="10" spans="1:13" x14ac:dyDescent="0.75">
      <c r="A10" s="91" t="s">
        <v>34</v>
      </c>
      <c r="B10" s="92">
        <v>66</v>
      </c>
      <c r="C10" s="92">
        <v>2</v>
      </c>
      <c r="D10" s="93">
        <v>1</v>
      </c>
      <c r="E10" s="92">
        <v>20</v>
      </c>
      <c r="F10" s="92">
        <v>306</v>
      </c>
      <c r="G10" s="92">
        <v>357</v>
      </c>
    </row>
    <row r="11" spans="1:13" ht="16.25" thickBot="1" x14ac:dyDescent="0.9">
      <c r="A11" s="11" t="s">
        <v>78</v>
      </c>
      <c r="B11" s="66">
        <f t="shared" ref="B11:G11" si="0">SUM(B5:B10)</f>
        <v>186682.1</v>
      </c>
      <c r="C11" s="47">
        <f t="shared" si="0"/>
        <v>2196</v>
      </c>
      <c r="D11" s="178">
        <f t="shared" si="0"/>
        <v>1467</v>
      </c>
      <c r="E11" s="47">
        <f t="shared" si="0"/>
        <v>12650</v>
      </c>
      <c r="F11" s="66">
        <f t="shared" si="0"/>
        <v>110385</v>
      </c>
      <c r="G11" s="66">
        <f t="shared" si="0"/>
        <v>36842.800000000003</v>
      </c>
    </row>
    <row r="12" spans="1:13" ht="16.5" thickTop="1" x14ac:dyDescent="0.75"/>
  </sheetData>
  <hyperlinks>
    <hyperlink ref="M5" location="'Table of Content'!A1" display="'Table of Content'!A1" xr:uid="{00000000-0004-0000-0B00-000000000000}"/>
  </hyperlink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L12"/>
  <sheetViews>
    <sheetView workbookViewId="0">
      <selection activeCell="D18" sqref="D18"/>
    </sheetView>
  </sheetViews>
  <sheetFormatPr defaultRowHeight="14.75" x14ac:dyDescent="0.75"/>
  <cols>
    <col min="1" max="1" width="17.7265625" bestFit="1" customWidth="1"/>
    <col min="2" max="2" width="9.6328125" bestFit="1" customWidth="1"/>
    <col min="3" max="3" width="10.36328125" bestFit="1" customWidth="1"/>
    <col min="4" max="4" width="7.36328125" bestFit="1" customWidth="1"/>
    <col min="5" max="5" width="8.1328125" bestFit="1" customWidth="1"/>
    <col min="6" max="6" width="8.6328125" bestFit="1" customWidth="1"/>
  </cols>
  <sheetData>
    <row r="2" spans="1:12" ht="15.5" x14ac:dyDescent="0.75">
      <c r="A2" s="1" t="s">
        <v>83</v>
      </c>
    </row>
    <row r="3" spans="1:12" ht="15.5" thickBot="1" x14ac:dyDescent="0.9"/>
    <row r="4" spans="1:12" ht="17" thickTop="1" thickBot="1" x14ac:dyDescent="0.9">
      <c r="A4" s="12" t="s">
        <v>0</v>
      </c>
      <c r="B4" s="29" t="s">
        <v>1</v>
      </c>
      <c r="C4" s="29" t="s">
        <v>2</v>
      </c>
      <c r="D4" s="29" t="s">
        <v>3</v>
      </c>
      <c r="E4" s="29" t="s">
        <v>4</v>
      </c>
      <c r="F4" s="29" t="s">
        <v>35</v>
      </c>
      <c r="L4" t="s">
        <v>54</v>
      </c>
    </row>
    <row r="5" spans="1:12" ht="15.75" x14ac:dyDescent="0.75">
      <c r="A5" s="7" t="s">
        <v>7</v>
      </c>
      <c r="B5" s="64">
        <v>524.05695509309965</v>
      </c>
      <c r="C5" s="64">
        <v>2.0470974808324205</v>
      </c>
      <c r="D5" s="64">
        <v>0</v>
      </c>
      <c r="E5" s="64">
        <v>530.19824753559692</v>
      </c>
      <c r="F5" s="64">
        <v>812.69769989047097</v>
      </c>
      <c r="L5" s="17" t="s">
        <v>53</v>
      </c>
    </row>
    <row r="6" spans="1:12" ht="15.75" x14ac:dyDescent="0.75">
      <c r="A6" s="7" t="s">
        <v>8</v>
      </c>
      <c r="B6" s="64">
        <v>21456.653364675014</v>
      </c>
      <c r="C6" s="64">
        <v>1708.8241403815666</v>
      </c>
      <c r="D6" s="64">
        <v>520.0153064013557</v>
      </c>
      <c r="E6" s="64">
        <v>6033.3111026075549</v>
      </c>
      <c r="F6" s="64">
        <v>22121.196085934509</v>
      </c>
    </row>
    <row r="7" spans="1:12" ht="15.75" x14ac:dyDescent="0.75">
      <c r="A7" s="7" t="s">
        <v>9</v>
      </c>
      <c r="B7" s="64">
        <v>364.78926905132192</v>
      </c>
      <c r="C7" s="64">
        <v>2.7325038880248833</v>
      </c>
      <c r="D7" s="64">
        <v>1.3662519440124417</v>
      </c>
      <c r="E7" s="64">
        <v>571.09331259720068</v>
      </c>
      <c r="F7" s="64">
        <v>817.01866251944011</v>
      </c>
    </row>
    <row r="8" spans="1:12" ht="15.75" x14ac:dyDescent="0.75">
      <c r="A8" s="7" t="s">
        <v>10</v>
      </c>
      <c r="B8" s="64">
        <v>190.64176570458403</v>
      </c>
      <c r="C8" s="64">
        <v>6.5738539898132426</v>
      </c>
      <c r="D8" s="64">
        <v>4.9303904923599324</v>
      </c>
      <c r="E8" s="64">
        <v>348.4142614601019</v>
      </c>
      <c r="F8" s="64">
        <v>417.43972835314094</v>
      </c>
    </row>
    <row r="9" spans="1:12" ht="15.75" x14ac:dyDescent="0.75">
      <c r="A9" s="7" t="s">
        <v>11</v>
      </c>
      <c r="B9" s="64">
        <v>461.69785407725323</v>
      </c>
      <c r="C9" s="64">
        <v>12.774248927038627</v>
      </c>
      <c r="D9" s="64">
        <v>1.8248927038626608</v>
      </c>
      <c r="E9" s="64">
        <v>582.14077253218886</v>
      </c>
      <c r="F9" s="64">
        <v>1067.5622317596567</v>
      </c>
    </row>
    <row r="10" spans="1:12" ht="16.5" thickBot="1" x14ac:dyDescent="0.9">
      <c r="A10" s="10" t="s">
        <v>12</v>
      </c>
      <c r="B10" s="65">
        <v>24.941176470588236</v>
      </c>
      <c r="C10" s="65">
        <v>0</v>
      </c>
      <c r="D10" s="65">
        <v>0</v>
      </c>
      <c r="E10" s="65">
        <v>41.152941176470591</v>
      </c>
      <c r="F10" s="65">
        <v>39.905882352941177</v>
      </c>
    </row>
    <row r="11" spans="1:12" ht="16.25" thickBot="1" x14ac:dyDescent="0.9">
      <c r="A11" s="11" t="s">
        <v>79</v>
      </c>
      <c r="B11" s="67">
        <f>SUM(B5:B10)</f>
        <v>23022.780385071863</v>
      </c>
      <c r="C11" s="67">
        <f t="shared" ref="C11:F11" si="0">SUM(C5:C10)</f>
        <v>1732.9518446672757</v>
      </c>
      <c r="D11" s="67">
        <f t="shared" si="0"/>
        <v>528.1368415415908</v>
      </c>
      <c r="E11" s="67">
        <f t="shared" si="0"/>
        <v>8106.3106379091132</v>
      </c>
      <c r="F11" s="67">
        <f t="shared" si="0"/>
        <v>25275.820290810159</v>
      </c>
    </row>
    <row r="12" spans="1:12" ht="15.5" thickTop="1" x14ac:dyDescent="0.75"/>
  </sheetData>
  <hyperlinks>
    <hyperlink ref="L5" location="'Table of Content'!A1" display="'Table of Content'!A1" xr:uid="{00000000-0004-0000-0C00-000000000000}"/>
  </hyperlinks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L13"/>
  <sheetViews>
    <sheetView workbookViewId="0">
      <selection activeCell="E14" sqref="E14"/>
    </sheetView>
  </sheetViews>
  <sheetFormatPr defaultRowHeight="15.75" x14ac:dyDescent="0.75"/>
  <cols>
    <col min="1" max="1" width="17.7265625" style="4" bestFit="1" customWidth="1"/>
    <col min="2" max="2" width="11.1328125" style="4" bestFit="1" customWidth="1"/>
    <col min="3" max="3" width="10.36328125" style="4" bestFit="1" customWidth="1"/>
    <col min="4" max="4" width="7.6328125" style="4" bestFit="1" customWidth="1"/>
    <col min="5" max="5" width="9.1328125" style="4" bestFit="1" customWidth="1"/>
    <col min="6" max="6" width="11.1328125" style="4" bestFit="1" customWidth="1"/>
    <col min="7" max="7" width="9.1328125" style="4"/>
  </cols>
  <sheetData>
    <row r="2" spans="1:12" x14ac:dyDescent="0.75">
      <c r="A2" s="1" t="s">
        <v>84</v>
      </c>
    </row>
    <row r="3" spans="1:12" ht="16.5" thickBot="1" x14ac:dyDescent="0.9"/>
    <row r="4" spans="1:12" ht="17.25" thickTop="1" thickBot="1" x14ac:dyDescent="0.9">
      <c r="A4" s="12" t="s">
        <v>0</v>
      </c>
      <c r="B4" s="29" t="s">
        <v>1</v>
      </c>
      <c r="C4" s="29" t="s">
        <v>2</v>
      </c>
      <c r="D4" s="29" t="s">
        <v>3</v>
      </c>
      <c r="E4" s="29" t="s">
        <v>4</v>
      </c>
      <c r="F4" s="29" t="s">
        <v>35</v>
      </c>
      <c r="L4" t="s">
        <v>54</v>
      </c>
    </row>
    <row r="5" spans="1:12" x14ac:dyDescent="0.75">
      <c r="A5" s="7" t="s">
        <v>7</v>
      </c>
      <c r="B5" s="64">
        <v>1390.7913669064749</v>
      </c>
      <c r="C5" s="64">
        <v>0</v>
      </c>
      <c r="D5" s="64">
        <v>0</v>
      </c>
      <c r="E5" s="64">
        <v>27.186250999200642</v>
      </c>
      <c r="F5" s="64">
        <v>372.02238209432454</v>
      </c>
      <c r="L5" s="17" t="s">
        <v>53</v>
      </c>
    </row>
    <row r="6" spans="1:12" x14ac:dyDescent="0.75">
      <c r="A6" s="7" t="s">
        <v>8</v>
      </c>
      <c r="B6" s="64">
        <v>181336.07337962545</v>
      </c>
      <c r="C6" s="64">
        <v>3102.8646895895645</v>
      </c>
      <c r="D6" s="64">
        <v>1173.9226600421566</v>
      </c>
      <c r="E6" s="64">
        <v>1991.8603103395124</v>
      </c>
      <c r="F6" s="64">
        <v>143851.05882152688</v>
      </c>
    </row>
    <row r="7" spans="1:12" x14ac:dyDescent="0.75">
      <c r="A7" s="7" t="s">
        <v>9</v>
      </c>
      <c r="B7" s="64">
        <v>223.26249999999999</v>
      </c>
      <c r="C7" s="64">
        <v>0</v>
      </c>
      <c r="D7" s="64">
        <v>0.84250000000000003</v>
      </c>
      <c r="E7" s="64">
        <v>41.282499999999999</v>
      </c>
      <c r="F7" s="64">
        <v>71.612499999999997</v>
      </c>
    </row>
    <row r="8" spans="1:12" x14ac:dyDescent="0.75">
      <c r="A8" s="7" t="s">
        <v>10</v>
      </c>
      <c r="B8" s="64">
        <v>81.789473684210535</v>
      </c>
      <c r="C8" s="64">
        <v>0</v>
      </c>
      <c r="D8" s="64">
        <v>0</v>
      </c>
      <c r="E8" s="64">
        <v>6.6315789473684204</v>
      </c>
      <c r="F8" s="64">
        <v>37.578947368421048</v>
      </c>
    </row>
    <row r="9" spans="1:12" x14ac:dyDescent="0.75">
      <c r="A9" s="7" t="s">
        <v>11</v>
      </c>
      <c r="B9" s="64">
        <v>645.36951983298536</v>
      </c>
      <c r="C9" s="64">
        <v>2.3131524008350728</v>
      </c>
      <c r="D9" s="64">
        <v>0</v>
      </c>
      <c r="E9" s="64">
        <v>143.41544885177453</v>
      </c>
      <c r="F9" s="64">
        <v>316.90187891440502</v>
      </c>
    </row>
    <row r="10" spans="1:12" ht="16.5" thickBot="1" x14ac:dyDescent="0.9">
      <c r="A10" s="10" t="s">
        <v>12</v>
      </c>
      <c r="B10" s="65">
        <v>8.4</v>
      </c>
      <c r="C10" s="65">
        <v>0</v>
      </c>
      <c r="D10" s="65">
        <v>0</v>
      </c>
      <c r="E10" s="65">
        <v>28.7</v>
      </c>
      <c r="F10" s="65">
        <v>4.9000000000000004</v>
      </c>
    </row>
    <row r="11" spans="1:12" ht="16.5" thickBot="1" x14ac:dyDescent="0.9">
      <c r="A11" s="11" t="s">
        <v>78</v>
      </c>
      <c r="B11" s="66">
        <f>SUM(B5:B10)</f>
        <v>183685.68624004914</v>
      </c>
      <c r="C11" s="66">
        <f>SUM(C5:C10)</f>
        <v>3105.1778419903994</v>
      </c>
      <c r="D11" s="66">
        <f>SUM(D5:D10)</f>
        <v>1174.7651600421566</v>
      </c>
      <c r="E11" s="66">
        <f>SUM(E5:E10)</f>
        <v>2239.0760891378559</v>
      </c>
      <c r="F11" s="66">
        <f>SUM(F5:F10)</f>
        <v>144654.07452990403</v>
      </c>
    </row>
    <row r="12" spans="1:12" ht="16.5" thickTop="1" x14ac:dyDescent="0.75"/>
    <row r="13" spans="1:12" x14ac:dyDescent="0.75">
      <c r="B13" s="22"/>
    </row>
  </sheetData>
  <hyperlinks>
    <hyperlink ref="L5" location="'Table of Content'!A1" display="'Table of Content'!A1" xr:uid="{00000000-0004-0000-0D00-000000000000}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P15"/>
  <sheetViews>
    <sheetView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H16" sqref="H16"/>
    </sheetView>
  </sheetViews>
  <sheetFormatPr defaultColWidth="9.1328125" defaultRowHeight="15.75" x14ac:dyDescent="0.75"/>
  <cols>
    <col min="1" max="1" width="12" style="4" customWidth="1"/>
    <col min="2" max="4" width="8.36328125" style="4" bestFit="1" customWidth="1"/>
    <col min="5" max="5" width="10.36328125" style="4" customWidth="1"/>
    <col min="6" max="13" width="9.1328125" style="4"/>
    <col min="14" max="15" width="11.7265625" style="4" customWidth="1"/>
    <col min="16" max="16384" width="9.1328125" style="4"/>
  </cols>
  <sheetData>
    <row r="2" spans="1:16" x14ac:dyDescent="0.75">
      <c r="A2" s="1" t="s">
        <v>42</v>
      </c>
    </row>
    <row r="3" spans="1:16" ht="16.5" thickBot="1" x14ac:dyDescent="0.9">
      <c r="I3" s="60"/>
      <c r="J3" s="60"/>
      <c r="K3" s="60"/>
    </row>
    <row r="4" spans="1:16" ht="17.25" thickTop="1" thickBot="1" x14ac:dyDescent="0.9">
      <c r="A4" s="9" t="s">
        <v>36</v>
      </c>
      <c r="B4" s="15" t="s">
        <v>37</v>
      </c>
      <c r="C4" s="15" t="s">
        <v>38</v>
      </c>
      <c r="D4" s="15" t="s">
        <v>39</v>
      </c>
      <c r="E4" s="16" t="s">
        <v>40</v>
      </c>
      <c r="F4" s="16" t="s">
        <v>61</v>
      </c>
      <c r="G4" s="16" t="s">
        <v>62</v>
      </c>
      <c r="H4" s="16" t="s">
        <v>66</v>
      </c>
      <c r="I4" s="36" t="s">
        <v>67</v>
      </c>
      <c r="J4" s="27" t="s">
        <v>68</v>
      </c>
      <c r="K4" s="27" t="s">
        <v>69</v>
      </c>
      <c r="L4" s="28" t="s">
        <v>85</v>
      </c>
      <c r="M4" s="28" t="s">
        <v>86</v>
      </c>
      <c r="P4" t="s">
        <v>54</v>
      </c>
    </row>
    <row r="5" spans="1:16" x14ac:dyDescent="0.75">
      <c r="A5" s="7" t="s">
        <v>1</v>
      </c>
      <c r="B5" s="30">
        <v>29.2</v>
      </c>
      <c r="C5" s="30">
        <v>33.4</v>
      </c>
      <c r="D5" s="30">
        <v>38.9</v>
      </c>
      <c r="E5" s="62">
        <v>34.4</v>
      </c>
      <c r="F5" s="31">
        <v>25.9</v>
      </c>
      <c r="G5" s="62">
        <v>28.7</v>
      </c>
      <c r="H5" s="62">
        <v>24.8</v>
      </c>
      <c r="I5" s="31">
        <v>17.8</v>
      </c>
      <c r="J5" s="32">
        <v>19.674521469707965</v>
      </c>
      <c r="K5" s="32">
        <v>23.756810999999999</v>
      </c>
      <c r="L5" s="184">
        <v>29.593752200000001</v>
      </c>
      <c r="M5" s="156">
        <v>26.224388860479142</v>
      </c>
      <c r="N5" s="182"/>
      <c r="O5" s="182"/>
      <c r="P5" s="17" t="s">
        <v>53</v>
      </c>
    </row>
    <row r="6" spans="1:16" x14ac:dyDescent="0.75">
      <c r="A6" s="7" t="s">
        <v>2</v>
      </c>
      <c r="B6" s="30">
        <v>6.1</v>
      </c>
      <c r="C6" s="30">
        <v>9.6999999999999993</v>
      </c>
      <c r="D6" s="30">
        <v>17.8</v>
      </c>
      <c r="E6" s="62">
        <v>10.8</v>
      </c>
      <c r="F6" s="31">
        <v>10.199999999999999</v>
      </c>
      <c r="G6" s="62">
        <v>7.6</v>
      </c>
      <c r="H6" s="62">
        <v>7.3</v>
      </c>
      <c r="I6" s="31">
        <v>13.2</v>
      </c>
      <c r="J6" s="32">
        <v>13.829925980575677</v>
      </c>
      <c r="K6" s="32">
        <v>10.815358</v>
      </c>
      <c r="L6" s="184">
        <v>16.005151000000001</v>
      </c>
      <c r="M6" s="156">
        <v>18.38586989987822</v>
      </c>
      <c r="N6" s="182"/>
      <c r="O6" s="182"/>
    </row>
    <row r="7" spans="1:16" x14ac:dyDescent="0.75">
      <c r="A7" s="7" t="s">
        <v>3</v>
      </c>
      <c r="B7" s="30">
        <v>0.5</v>
      </c>
      <c r="C7" s="30">
        <v>0.7</v>
      </c>
      <c r="D7" s="30">
        <v>1.4</v>
      </c>
      <c r="E7" s="62">
        <v>0.7</v>
      </c>
      <c r="F7" s="31">
        <v>1</v>
      </c>
      <c r="G7" s="62">
        <v>0.8</v>
      </c>
      <c r="H7" s="62">
        <v>0.3</v>
      </c>
      <c r="I7" s="31">
        <v>0.8</v>
      </c>
      <c r="J7" s="32">
        <v>0.63880035039298899</v>
      </c>
      <c r="K7" s="32">
        <v>1.5880879999999999</v>
      </c>
      <c r="L7" s="184">
        <v>1.3320700000000001</v>
      </c>
      <c r="M7" s="156">
        <v>0.71503660873535824</v>
      </c>
      <c r="N7" s="182"/>
      <c r="O7" s="182"/>
    </row>
    <row r="8" spans="1:16" x14ac:dyDescent="0.75">
      <c r="A8" s="7" t="s">
        <v>4</v>
      </c>
      <c r="B8" s="30">
        <v>39</v>
      </c>
      <c r="C8" s="30">
        <v>49.5</v>
      </c>
      <c r="D8" s="30">
        <v>84.3</v>
      </c>
      <c r="E8" s="62">
        <v>63.2</v>
      </c>
      <c r="F8" s="31">
        <v>61.6</v>
      </c>
      <c r="G8" s="62">
        <v>58.8</v>
      </c>
      <c r="H8" s="62">
        <v>98.6</v>
      </c>
      <c r="I8" s="31">
        <v>56.2</v>
      </c>
      <c r="J8" s="32">
        <v>57.424736733704648</v>
      </c>
      <c r="K8" s="32">
        <v>49.984732999999999</v>
      </c>
      <c r="L8" s="184">
        <v>98.138162000000008</v>
      </c>
      <c r="M8" s="156">
        <v>66.415893909824717</v>
      </c>
      <c r="N8" s="182"/>
      <c r="O8" s="182"/>
    </row>
    <row r="9" spans="1:16" x14ac:dyDescent="0.75">
      <c r="A9" s="7" t="s">
        <v>6</v>
      </c>
      <c r="B9" s="30">
        <v>38.6</v>
      </c>
      <c r="C9" s="30">
        <v>24.9</v>
      </c>
      <c r="D9" s="30">
        <v>31.7</v>
      </c>
      <c r="E9" s="62">
        <v>36.299999999999997</v>
      </c>
      <c r="F9" s="31">
        <v>37.5</v>
      </c>
      <c r="G9" s="62">
        <v>37</v>
      </c>
      <c r="H9" s="62">
        <v>43.8</v>
      </c>
      <c r="I9" s="31">
        <v>35.5</v>
      </c>
      <c r="J9" s="32">
        <v>36.917793281340984</v>
      </c>
      <c r="K9" s="32">
        <v>33.575163000000003</v>
      </c>
      <c r="L9" s="184">
        <v>43.155728000000003</v>
      </c>
      <c r="M9" s="184">
        <v>47.8307861507162</v>
      </c>
      <c r="N9" s="182"/>
      <c r="O9" s="182"/>
    </row>
    <row r="10" spans="1:16" ht="16.5" thickBot="1" x14ac:dyDescent="0.9">
      <c r="A10" s="7" t="s">
        <v>5</v>
      </c>
      <c r="B10" s="30">
        <v>1.3</v>
      </c>
      <c r="C10" s="30">
        <v>3.2</v>
      </c>
      <c r="D10" s="30">
        <v>4.5999999999999996</v>
      </c>
      <c r="E10" s="62">
        <v>3.6</v>
      </c>
      <c r="F10" s="31">
        <v>2.7</v>
      </c>
      <c r="G10" s="62">
        <v>2.2000000000000002</v>
      </c>
      <c r="H10" s="62">
        <v>2.5</v>
      </c>
      <c r="I10" s="63">
        <v>2.6</v>
      </c>
      <c r="J10" s="33">
        <v>2.1740744710561883</v>
      </c>
      <c r="K10" s="33">
        <v>2.018408</v>
      </c>
      <c r="L10" s="184">
        <v>2.3628040000000001</v>
      </c>
      <c r="M10" s="184">
        <v>1.9367225283521707</v>
      </c>
      <c r="N10" s="182"/>
      <c r="O10" s="182"/>
    </row>
    <row r="11" spans="1:16" ht="16.5" thickBot="1" x14ac:dyDescent="0.9">
      <c r="A11" s="13" t="s">
        <v>41</v>
      </c>
      <c r="B11" s="34">
        <f>SUM(B5:B10)</f>
        <v>114.7</v>
      </c>
      <c r="C11" s="34">
        <f>SUM(C5:C10)</f>
        <v>121.39999999999999</v>
      </c>
      <c r="D11" s="34">
        <f>SUM(D5:D10)</f>
        <v>178.7</v>
      </c>
      <c r="E11" s="34">
        <f>SUM(E5:E10)</f>
        <v>149</v>
      </c>
      <c r="F11" s="34">
        <f>SUM(F5:F10)</f>
        <v>138.89999999999998</v>
      </c>
      <c r="G11" s="34">
        <f t="shared" ref="G11:K11" si="0">SUM(G5:G10)</f>
        <v>135.09999999999997</v>
      </c>
      <c r="H11" s="34">
        <f t="shared" si="0"/>
        <v>177.3</v>
      </c>
      <c r="I11" s="34">
        <f t="shared" si="0"/>
        <v>126.1</v>
      </c>
      <c r="J11" s="34">
        <f t="shared" si="0"/>
        <v>130.65985228677846</v>
      </c>
      <c r="K11" s="34">
        <f t="shared" si="0"/>
        <v>121.738561</v>
      </c>
      <c r="L11" s="185">
        <v>190.5876672</v>
      </c>
      <c r="M11" s="180">
        <v>161.50869795798582</v>
      </c>
      <c r="N11" s="182"/>
      <c r="O11" s="182"/>
    </row>
    <row r="12" spans="1:16" ht="16.5" thickTop="1" x14ac:dyDescent="0.75"/>
    <row r="13" spans="1:16" x14ac:dyDescent="0.75">
      <c r="K13" s="181"/>
    </row>
    <row r="14" spans="1:16" x14ac:dyDescent="0.75">
      <c r="M14" s="181"/>
    </row>
    <row r="15" spans="1:16" x14ac:dyDescent="0.75">
      <c r="M15" s="181"/>
    </row>
  </sheetData>
  <phoneticPr fontId="12" type="noConversion"/>
  <hyperlinks>
    <hyperlink ref="P5" location="'Table of Content'!A1" display="'Table of Content'!A1" xr:uid="{00000000-0004-0000-0E00-000000000000}"/>
  </hyperlink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2:O13"/>
  <sheetViews>
    <sheetView workbookViewId="0">
      <pane xSplit="1" topLeftCell="B1" activePane="topRight" state="frozen"/>
      <selection pane="topRight" activeCell="A2" sqref="A2"/>
    </sheetView>
  </sheetViews>
  <sheetFormatPr defaultRowHeight="15.75" x14ac:dyDescent="0.75"/>
  <cols>
    <col min="1" max="1" width="9.2265625" style="4" bestFit="1" customWidth="1"/>
    <col min="2" max="5" width="8.36328125" style="4" bestFit="1" customWidth="1"/>
    <col min="6" max="6" width="9.1328125" style="4"/>
  </cols>
  <sheetData>
    <row r="2" spans="1:15" x14ac:dyDescent="0.75">
      <c r="A2" s="1" t="s">
        <v>43</v>
      </c>
    </row>
    <row r="3" spans="1:15" ht="16.5" thickBot="1" x14ac:dyDescent="0.9">
      <c r="B3" s="60"/>
      <c r="C3" s="60"/>
      <c r="D3" s="60"/>
      <c r="E3" s="60"/>
      <c r="F3" s="60"/>
      <c r="G3" s="26"/>
      <c r="H3" s="26"/>
      <c r="I3" s="26"/>
      <c r="J3" s="26"/>
      <c r="K3" s="26"/>
    </row>
    <row r="4" spans="1:15" ht="17" thickTop="1" thickBot="1" x14ac:dyDescent="0.9">
      <c r="A4" s="9" t="s">
        <v>36</v>
      </c>
      <c r="B4" s="59" t="s">
        <v>37</v>
      </c>
      <c r="C4" s="59" t="s">
        <v>38</v>
      </c>
      <c r="D4" s="59" t="s">
        <v>39</v>
      </c>
      <c r="E4" s="36" t="s">
        <v>40</v>
      </c>
      <c r="F4" s="36" t="s">
        <v>61</v>
      </c>
      <c r="G4" s="36" t="s">
        <v>62</v>
      </c>
      <c r="H4" s="36" t="s">
        <v>66</v>
      </c>
      <c r="I4" s="36" t="s">
        <v>67</v>
      </c>
      <c r="J4" s="36" t="s">
        <v>68</v>
      </c>
      <c r="K4" s="36" t="s">
        <v>69</v>
      </c>
      <c r="L4" s="16" t="s">
        <v>85</v>
      </c>
      <c r="M4" s="16" t="s">
        <v>86</v>
      </c>
      <c r="N4" s="79"/>
      <c r="O4" t="s">
        <v>54</v>
      </c>
    </row>
    <row r="5" spans="1:15" x14ac:dyDescent="0.75">
      <c r="A5" s="7" t="s">
        <v>1</v>
      </c>
      <c r="B5" s="42">
        <v>42.5</v>
      </c>
      <c r="C5" s="42">
        <v>46.7</v>
      </c>
      <c r="D5" s="42">
        <v>56.4</v>
      </c>
      <c r="E5" s="43">
        <v>47.3</v>
      </c>
      <c r="F5" s="37">
        <v>30.1</v>
      </c>
      <c r="G5" s="37">
        <v>28.4</v>
      </c>
      <c r="H5" s="32">
        <v>33.1918516545892</v>
      </c>
      <c r="I5" s="32">
        <v>34.1</v>
      </c>
      <c r="J5" s="32">
        <v>33.801037245988091</v>
      </c>
      <c r="K5" s="149">
        <v>33.430082602365289</v>
      </c>
      <c r="L5" s="150">
        <v>28.023629132008278</v>
      </c>
      <c r="M5" s="150">
        <v>34.221615876109205</v>
      </c>
      <c r="N5" s="183"/>
      <c r="O5" s="17" t="s">
        <v>53</v>
      </c>
    </row>
    <row r="6" spans="1:15" x14ac:dyDescent="0.75">
      <c r="A6" s="7" t="s">
        <v>2</v>
      </c>
      <c r="B6" s="42">
        <v>2.1</v>
      </c>
      <c r="C6" s="42">
        <v>1.2</v>
      </c>
      <c r="D6" s="42">
        <v>3.7</v>
      </c>
      <c r="E6" s="43">
        <v>16.8</v>
      </c>
      <c r="F6" s="37">
        <v>20</v>
      </c>
      <c r="G6" s="37">
        <v>7.1</v>
      </c>
      <c r="H6" s="32">
        <v>24.2926536822382</v>
      </c>
      <c r="I6" s="32">
        <v>13.7</v>
      </c>
      <c r="J6" s="32">
        <v>18.544755303140544</v>
      </c>
      <c r="K6" s="149">
        <v>17.230171149383356</v>
      </c>
      <c r="L6" s="150">
        <v>23.080277267803851</v>
      </c>
      <c r="M6" s="150">
        <v>20.410568998856458</v>
      </c>
      <c r="N6" s="183"/>
    </row>
    <row r="7" spans="1:15" x14ac:dyDescent="0.75">
      <c r="A7" s="7" t="s">
        <v>3</v>
      </c>
      <c r="B7" s="42">
        <v>1.1000000000000001</v>
      </c>
      <c r="C7" s="42">
        <v>1.2</v>
      </c>
      <c r="D7" s="42">
        <v>1.4</v>
      </c>
      <c r="E7" s="43">
        <v>1.6</v>
      </c>
      <c r="F7" s="37">
        <v>1.5</v>
      </c>
      <c r="G7" s="37">
        <v>1.5</v>
      </c>
      <c r="H7" s="32">
        <v>3.07900884385483</v>
      </c>
      <c r="I7" s="32">
        <v>2</v>
      </c>
      <c r="J7" s="32">
        <v>2.1693444604714349</v>
      </c>
      <c r="K7" s="149">
        <v>1.9924557598654826</v>
      </c>
      <c r="L7" s="150">
        <v>3.0571952930247752</v>
      </c>
      <c r="M7" s="150">
        <v>2.884714052317034</v>
      </c>
      <c r="N7" s="183"/>
    </row>
    <row r="8" spans="1:15" x14ac:dyDescent="0.75">
      <c r="A8" s="7" t="s">
        <v>4</v>
      </c>
      <c r="B8" s="42">
        <v>8.3000000000000007</v>
      </c>
      <c r="C8" s="42">
        <v>10.8</v>
      </c>
      <c r="D8" s="42">
        <v>15.7</v>
      </c>
      <c r="E8" s="43">
        <v>20.5</v>
      </c>
      <c r="F8" s="37">
        <v>10.9</v>
      </c>
      <c r="G8" s="37">
        <v>11.7</v>
      </c>
      <c r="H8" s="32">
        <v>7.8466788056159604</v>
      </c>
      <c r="I8" s="32">
        <v>11.4</v>
      </c>
      <c r="J8" s="32">
        <v>6.1974087622140122</v>
      </c>
      <c r="K8" s="149">
        <v>10.891335409938149</v>
      </c>
      <c r="L8" s="150">
        <v>9.0583477448727567</v>
      </c>
      <c r="M8" s="150">
        <v>11.274192231773496</v>
      </c>
      <c r="N8" s="183"/>
    </row>
    <row r="9" spans="1:15" ht="16.5" thickBot="1" x14ac:dyDescent="0.9">
      <c r="A9" s="7" t="s">
        <v>6</v>
      </c>
      <c r="B9" s="42">
        <v>14.5</v>
      </c>
      <c r="C9" s="42">
        <v>17.8</v>
      </c>
      <c r="D9" s="42">
        <v>23</v>
      </c>
      <c r="E9" s="43">
        <v>22.5</v>
      </c>
      <c r="F9" s="43">
        <v>23.2</v>
      </c>
      <c r="G9" s="43">
        <v>34.4</v>
      </c>
      <c r="H9" s="61">
        <v>35.584180347495902</v>
      </c>
      <c r="I9" s="46">
        <v>26.8</v>
      </c>
      <c r="J9" s="33">
        <v>22.965068915268105</v>
      </c>
      <c r="K9" s="151">
        <v>25.711001216166665</v>
      </c>
      <c r="L9" s="150">
        <v>26.833830512275714</v>
      </c>
      <c r="M9" s="150">
        <v>27.099468977854006</v>
      </c>
      <c r="N9" s="183"/>
    </row>
    <row r="10" spans="1:15" ht="16.5" thickBot="1" x14ac:dyDescent="0.9">
      <c r="A10" s="13" t="s">
        <v>41</v>
      </c>
      <c r="B10" s="49">
        <f>SUM(B5:B9)</f>
        <v>68.5</v>
      </c>
      <c r="C10" s="49">
        <f t="shared" ref="C10:I10" si="0">SUM(C5:C9)</f>
        <v>77.7</v>
      </c>
      <c r="D10" s="49">
        <f t="shared" si="0"/>
        <v>100.2</v>
      </c>
      <c r="E10" s="49">
        <f t="shared" si="0"/>
        <v>108.69999999999999</v>
      </c>
      <c r="F10" s="49">
        <f t="shared" si="0"/>
        <v>85.7</v>
      </c>
      <c r="G10" s="49">
        <f t="shared" si="0"/>
        <v>83.1</v>
      </c>
      <c r="H10" s="49">
        <f t="shared" si="0"/>
        <v>103.99437333379409</v>
      </c>
      <c r="I10" s="48">
        <f t="shared" si="0"/>
        <v>88</v>
      </c>
      <c r="J10" s="35">
        <v>83.677614687082183</v>
      </c>
      <c r="K10" s="152">
        <f>SUM(K5:K9)</f>
        <v>89.255046137718949</v>
      </c>
      <c r="L10" s="153">
        <f t="shared" ref="L10" si="1">SUM(L5:L9)</f>
        <v>90.053279949985381</v>
      </c>
      <c r="M10" s="153">
        <v>95.890560136910196</v>
      </c>
      <c r="N10" s="183"/>
    </row>
    <row r="11" spans="1:15" ht="16.5" thickTop="1" x14ac:dyDescent="0.75"/>
    <row r="12" spans="1:15" x14ac:dyDescent="0.75">
      <c r="K12" s="148"/>
    </row>
    <row r="13" spans="1:15" x14ac:dyDescent="0.75">
      <c r="L13" s="148"/>
    </row>
  </sheetData>
  <phoneticPr fontId="12" type="noConversion"/>
  <hyperlinks>
    <hyperlink ref="O5" location="'Table of Content'!A1" display="'Table of Content'!A1" xr:uid="{00000000-0004-0000-0F00-000000000000}"/>
  </hyperlink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2:P11"/>
  <sheetViews>
    <sheetView workbookViewId="0">
      <pane xSplit="1" topLeftCell="B1" activePane="topRight" state="frozen"/>
      <selection pane="topRight" activeCell="O8" sqref="O8"/>
    </sheetView>
  </sheetViews>
  <sheetFormatPr defaultRowHeight="15.75" x14ac:dyDescent="0.75"/>
  <cols>
    <col min="1" max="1" width="17.7265625" style="4" bestFit="1" customWidth="1"/>
    <col min="2" max="5" width="8.36328125" style="4" bestFit="1" customWidth="1"/>
    <col min="6" max="6" width="9.1328125" style="4"/>
    <col min="10" max="11" width="9.2265625" bestFit="1" customWidth="1"/>
  </cols>
  <sheetData>
    <row r="2" spans="1:16" x14ac:dyDescent="0.75">
      <c r="A2" s="1" t="s">
        <v>44</v>
      </c>
    </row>
    <row r="3" spans="1:16" ht="16.5" thickBot="1" x14ac:dyDescent="0.9"/>
    <row r="4" spans="1:16" ht="17" thickTop="1" thickBot="1" x14ac:dyDescent="0.9">
      <c r="A4" s="9" t="s">
        <v>0</v>
      </c>
      <c r="B4" s="15" t="s">
        <v>37</v>
      </c>
      <c r="C4" s="15" t="s">
        <v>38</v>
      </c>
      <c r="D4" s="15" t="s">
        <v>39</v>
      </c>
      <c r="E4" s="16" t="s">
        <v>40</v>
      </c>
      <c r="F4" s="16" t="s">
        <v>61</v>
      </c>
      <c r="G4" s="16" t="s">
        <v>62</v>
      </c>
      <c r="H4" s="16" t="s">
        <v>66</v>
      </c>
      <c r="I4" s="16" t="s">
        <v>67</v>
      </c>
      <c r="J4" s="16" t="s">
        <v>68</v>
      </c>
      <c r="K4" s="16" t="s">
        <v>69</v>
      </c>
      <c r="L4" s="16" t="s">
        <v>85</v>
      </c>
      <c r="M4" s="16" t="s">
        <v>86</v>
      </c>
    </row>
    <row r="5" spans="1:16" x14ac:dyDescent="0.75">
      <c r="A5" s="7" t="s">
        <v>7</v>
      </c>
      <c r="B5" s="42">
        <v>23.3</v>
      </c>
      <c r="C5" s="42">
        <v>21.4</v>
      </c>
      <c r="D5" s="42">
        <v>25.8</v>
      </c>
      <c r="E5" s="43">
        <v>21.5</v>
      </c>
      <c r="F5" s="37">
        <v>7.1</v>
      </c>
      <c r="G5" s="37">
        <v>8.5</v>
      </c>
      <c r="H5" s="32">
        <v>10.236136932434199</v>
      </c>
      <c r="I5" s="32">
        <v>7.6</v>
      </c>
      <c r="J5" s="32">
        <v>9.125337142417834</v>
      </c>
      <c r="K5" s="32">
        <v>8.1965629999999994</v>
      </c>
      <c r="L5" s="150">
        <v>13.760933</v>
      </c>
      <c r="M5" s="136">
        <v>10.721481211683937</v>
      </c>
      <c r="N5" s="183">
        <f>M5/I5-1</f>
        <v>0.41072121206367607</v>
      </c>
      <c r="O5" s="183"/>
      <c r="P5" s="17" t="s">
        <v>53</v>
      </c>
    </row>
    <row r="6" spans="1:16" x14ac:dyDescent="0.75">
      <c r="A6" s="7" t="s">
        <v>8</v>
      </c>
      <c r="B6" s="42">
        <v>5.0999999999999996</v>
      </c>
      <c r="C6" s="42">
        <v>7.9</v>
      </c>
      <c r="D6" s="42">
        <v>15.2</v>
      </c>
      <c r="E6" s="43">
        <v>8.9</v>
      </c>
      <c r="F6" s="37">
        <v>10.199999999999999</v>
      </c>
      <c r="G6" s="37">
        <v>9.1999999999999993</v>
      </c>
      <c r="H6" s="32">
        <v>10.199999999999999</v>
      </c>
      <c r="I6" s="32">
        <v>12.7</v>
      </c>
      <c r="J6" s="32">
        <v>13.648258951770766</v>
      </c>
      <c r="K6" s="32">
        <v>16.997425</v>
      </c>
      <c r="L6" s="150">
        <v>31.513889199999998</v>
      </c>
      <c r="M6" s="136">
        <v>18.612080678083139</v>
      </c>
      <c r="N6" s="183">
        <f t="shared" ref="N6:N11" si="0">M6/I6-1</f>
        <v>0.46551816362859366</v>
      </c>
      <c r="O6" s="183"/>
    </row>
    <row r="7" spans="1:16" x14ac:dyDescent="0.75">
      <c r="A7" s="7" t="s">
        <v>9</v>
      </c>
      <c r="B7" s="42">
        <v>0.1</v>
      </c>
      <c r="C7" s="42">
        <v>0.3</v>
      </c>
      <c r="D7" s="42">
        <v>0.4</v>
      </c>
      <c r="E7" s="43">
        <v>0.1</v>
      </c>
      <c r="F7" s="37">
        <v>26.6</v>
      </c>
      <c r="G7" s="37">
        <v>24.9</v>
      </c>
      <c r="H7" s="32">
        <v>34.200000000000003</v>
      </c>
      <c r="I7" s="32">
        <v>21.9</v>
      </c>
      <c r="J7" s="32">
        <v>25.676013596338326</v>
      </c>
      <c r="K7" s="32">
        <v>18.395947</v>
      </c>
      <c r="L7" s="150">
        <v>38.175027</v>
      </c>
      <c r="M7" s="136">
        <v>26.200068262771076</v>
      </c>
      <c r="N7" s="183">
        <f t="shared" si="0"/>
        <v>0.19635014898498082</v>
      </c>
      <c r="O7" s="183"/>
    </row>
    <row r="8" spans="1:16" x14ac:dyDescent="0.75">
      <c r="A8" s="7" t="s">
        <v>10</v>
      </c>
      <c r="B8" s="42">
        <v>37.1</v>
      </c>
      <c r="C8" s="42">
        <v>48.3</v>
      </c>
      <c r="D8" s="42">
        <v>80.900000000000006</v>
      </c>
      <c r="E8" s="43">
        <v>58.7</v>
      </c>
      <c r="F8" s="37">
        <v>35</v>
      </c>
      <c r="G8" s="37">
        <v>44.4</v>
      </c>
      <c r="H8" s="32">
        <v>69.3</v>
      </c>
      <c r="I8" s="32">
        <v>32.5</v>
      </c>
      <c r="J8" s="32">
        <v>36.852577747113557</v>
      </c>
      <c r="K8" s="32">
        <v>37.723703999999998</v>
      </c>
      <c r="L8" s="150">
        <v>73.084115999999995</v>
      </c>
      <c r="M8" s="136">
        <v>40.764499657185617</v>
      </c>
      <c r="N8" s="183">
        <f t="shared" si="0"/>
        <v>0.25429229714417279</v>
      </c>
      <c r="O8" s="183"/>
    </row>
    <row r="9" spans="1:16" x14ac:dyDescent="0.75">
      <c r="A9" s="7" t="s">
        <v>11</v>
      </c>
      <c r="B9" s="42">
        <v>29.5</v>
      </c>
      <c r="C9" s="42">
        <v>12.5</v>
      </c>
      <c r="D9" s="42">
        <v>17.2</v>
      </c>
      <c r="E9" s="43">
        <v>23.1</v>
      </c>
      <c r="F9" s="37">
        <v>22.9</v>
      </c>
      <c r="G9" s="37">
        <v>20.2</v>
      </c>
      <c r="H9" s="32">
        <v>22.5</v>
      </c>
      <c r="I9" s="32">
        <v>23.4</v>
      </c>
      <c r="J9" s="32">
        <v>20.936574116038535</v>
      </c>
      <c r="K9" s="32">
        <v>15.872498</v>
      </c>
      <c r="L9" s="150">
        <v>24.124472999999998</v>
      </c>
      <c r="M9" s="136">
        <v>34.546275748110304</v>
      </c>
      <c r="N9" s="183">
        <f t="shared" si="0"/>
        <v>0.47633657043206434</v>
      </c>
      <c r="O9" s="183"/>
    </row>
    <row r="10" spans="1:16" ht="16.5" thickBot="1" x14ac:dyDescent="0.9">
      <c r="A10" s="10" t="s">
        <v>12</v>
      </c>
      <c r="B10" s="44">
        <v>0.4</v>
      </c>
      <c r="C10" s="44">
        <v>0.8</v>
      </c>
      <c r="D10" s="44">
        <v>1.2</v>
      </c>
      <c r="E10" s="45">
        <v>0.8</v>
      </c>
      <c r="F10" s="45">
        <v>4.2</v>
      </c>
      <c r="G10" s="45">
        <v>3.5</v>
      </c>
      <c r="H10" s="46">
        <v>8.1999999999999993</v>
      </c>
      <c r="I10" s="46">
        <v>4.2</v>
      </c>
      <c r="J10" s="33">
        <v>3.9754799592476866</v>
      </c>
      <c r="K10" s="33">
        <v>3.8806630000000002</v>
      </c>
      <c r="L10" s="150">
        <v>9.9292289999999994</v>
      </c>
      <c r="M10" s="136">
        <v>5.8056912870493278</v>
      </c>
      <c r="N10" s="183">
        <f t="shared" si="0"/>
        <v>0.38230744929745897</v>
      </c>
      <c r="O10" s="183"/>
    </row>
    <row r="11" spans="1:16" ht="16.5" thickBot="1" x14ac:dyDescent="0.9">
      <c r="A11" s="14" t="s">
        <v>41</v>
      </c>
      <c r="B11" s="58">
        <f t="shared" ref="B11:I11" si="1">SUM(B5:B10)</f>
        <v>95.5</v>
      </c>
      <c r="C11" s="58">
        <f t="shared" si="1"/>
        <v>91.199999999999989</v>
      </c>
      <c r="D11" s="58">
        <f t="shared" si="1"/>
        <v>140.69999999999999</v>
      </c>
      <c r="E11" s="58">
        <f t="shared" si="1"/>
        <v>113.10000000000001</v>
      </c>
      <c r="F11" s="58">
        <f t="shared" si="1"/>
        <v>106.00000000000001</v>
      </c>
      <c r="G11" s="58">
        <f t="shared" si="1"/>
        <v>110.7</v>
      </c>
      <c r="H11" s="58">
        <f t="shared" si="1"/>
        <v>154.63613693243417</v>
      </c>
      <c r="I11" s="58">
        <f t="shared" si="1"/>
        <v>102.3</v>
      </c>
      <c r="J11" s="35">
        <v>110.21424151292666</v>
      </c>
      <c r="K11" s="35">
        <v>101.0668</v>
      </c>
      <c r="L11" s="168">
        <v>190.5876672</v>
      </c>
      <c r="M11" s="179">
        <v>136.65009684488342</v>
      </c>
      <c r="N11" s="183">
        <f t="shared" si="0"/>
        <v>0.33577807277500904</v>
      </c>
      <c r="O11" s="183"/>
    </row>
  </sheetData>
  <phoneticPr fontId="12" type="noConversion"/>
  <hyperlinks>
    <hyperlink ref="P5" location="'Table of Content'!A1" display="'Table of Content'!A1" xr:uid="{00000000-0004-0000-1000-000000000000}"/>
  </hyperlink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2:O12"/>
  <sheetViews>
    <sheetView workbookViewId="0">
      <pane xSplit="1" topLeftCell="B1" activePane="topRight" state="frozen"/>
      <selection pane="topRight" activeCell="O11" sqref="O11"/>
    </sheetView>
  </sheetViews>
  <sheetFormatPr defaultRowHeight="15.75" x14ac:dyDescent="0.75"/>
  <cols>
    <col min="1" max="1" width="9.2265625" style="4" bestFit="1" customWidth="1"/>
    <col min="2" max="5" width="8.36328125" style="4" bestFit="1" customWidth="1"/>
    <col min="6" max="6" width="9.1328125" style="4"/>
  </cols>
  <sheetData>
    <row r="2" spans="1:15" x14ac:dyDescent="0.75">
      <c r="A2" s="1" t="s">
        <v>45</v>
      </c>
    </row>
    <row r="3" spans="1:15" ht="16.5" thickBot="1" x14ac:dyDescent="0.9">
      <c r="I3" s="26"/>
      <c r="J3" s="26"/>
      <c r="K3" s="26"/>
    </row>
    <row r="4" spans="1:15" ht="17" thickTop="1" thickBot="1" x14ac:dyDescent="0.9">
      <c r="A4" s="9" t="s">
        <v>36</v>
      </c>
      <c r="B4" s="9" t="s">
        <v>37</v>
      </c>
      <c r="C4" s="9" t="s">
        <v>38</v>
      </c>
      <c r="D4" s="9" t="s">
        <v>39</v>
      </c>
      <c r="E4" s="54" t="s">
        <v>40</v>
      </c>
      <c r="F4" s="54" t="s">
        <v>61</v>
      </c>
      <c r="G4" s="54" t="s">
        <v>62</v>
      </c>
      <c r="H4" s="54" t="s">
        <v>66</v>
      </c>
      <c r="I4" s="54" t="s">
        <v>67</v>
      </c>
      <c r="J4" s="54" t="s">
        <v>68</v>
      </c>
      <c r="K4" s="54" t="s">
        <v>69</v>
      </c>
      <c r="L4" s="54" t="s">
        <v>85</v>
      </c>
      <c r="M4" s="54" t="s">
        <v>86</v>
      </c>
      <c r="O4" t="s">
        <v>54</v>
      </c>
    </row>
    <row r="5" spans="1:15" x14ac:dyDescent="0.75">
      <c r="A5" s="7" t="s">
        <v>1</v>
      </c>
      <c r="B5" s="42">
        <v>23.3</v>
      </c>
      <c r="C5" s="42">
        <v>21.4</v>
      </c>
      <c r="D5" s="42">
        <v>25.8</v>
      </c>
      <c r="E5" s="43">
        <v>21.5</v>
      </c>
      <c r="F5" s="37">
        <v>14</v>
      </c>
      <c r="G5" s="32">
        <v>22.2</v>
      </c>
      <c r="H5" s="32">
        <v>19.8</v>
      </c>
      <c r="I5" s="32">
        <v>14.5</v>
      </c>
      <c r="J5" s="32">
        <v>16.856847871181806</v>
      </c>
      <c r="K5" s="32">
        <v>20.364509000000002</v>
      </c>
      <c r="L5" s="136">
        <v>25.168752999999999</v>
      </c>
      <c r="M5" s="136">
        <v>21.50414938240371</v>
      </c>
      <c r="N5" s="183"/>
      <c r="O5" s="17" t="s">
        <v>53</v>
      </c>
    </row>
    <row r="6" spans="1:15" x14ac:dyDescent="0.75">
      <c r="A6" s="7" t="s">
        <v>2</v>
      </c>
      <c r="B6" s="42">
        <v>5.0999999999999996</v>
      </c>
      <c r="C6" s="42">
        <v>7.9</v>
      </c>
      <c r="D6" s="42">
        <v>15.2</v>
      </c>
      <c r="E6" s="43">
        <v>8.9</v>
      </c>
      <c r="F6" s="37">
        <v>7.8</v>
      </c>
      <c r="G6" s="32">
        <v>2.9</v>
      </c>
      <c r="H6" s="32">
        <v>3.4</v>
      </c>
      <c r="I6" s="32">
        <v>7.9</v>
      </c>
      <c r="J6" s="32">
        <v>8.482488845998942</v>
      </c>
      <c r="K6" s="32">
        <v>4.8535149999999998</v>
      </c>
      <c r="L6" s="136">
        <v>9.4867059999999999</v>
      </c>
      <c r="M6" s="136">
        <v>12.141204830858291</v>
      </c>
      <c r="N6" s="183"/>
    </row>
    <row r="7" spans="1:15" x14ac:dyDescent="0.75">
      <c r="A7" s="7" t="s">
        <v>3</v>
      </c>
      <c r="B7" s="42">
        <v>0.1</v>
      </c>
      <c r="C7" s="42">
        <v>0.3</v>
      </c>
      <c r="D7" s="42">
        <v>0.4</v>
      </c>
      <c r="E7" s="43">
        <v>0.1</v>
      </c>
      <c r="F7" s="37">
        <v>0.1</v>
      </c>
      <c r="G7" s="32">
        <v>0.1</v>
      </c>
      <c r="H7" s="32">
        <v>3.5999999999999997E-2</v>
      </c>
      <c r="I7" s="32">
        <v>0.2</v>
      </c>
      <c r="J7" s="32">
        <v>0.22410519712347968</v>
      </c>
      <c r="K7" s="32">
        <v>0.475184</v>
      </c>
      <c r="L7" s="136">
        <v>0.36159999999999998</v>
      </c>
      <c r="M7" s="136">
        <v>0.10659018154212406</v>
      </c>
      <c r="N7" s="183"/>
    </row>
    <row r="8" spans="1:15" x14ac:dyDescent="0.75">
      <c r="A8" s="7" t="s">
        <v>4</v>
      </c>
      <c r="B8" s="42">
        <v>37.1</v>
      </c>
      <c r="C8" s="42">
        <v>48.3</v>
      </c>
      <c r="D8" s="42">
        <v>80.900000000000006</v>
      </c>
      <c r="E8" s="43">
        <v>58.7</v>
      </c>
      <c r="F8" s="37">
        <v>58.3</v>
      </c>
      <c r="G8" s="57">
        <v>55.8</v>
      </c>
      <c r="H8" s="57">
        <v>97</v>
      </c>
      <c r="I8" s="57">
        <v>53.2</v>
      </c>
      <c r="J8" s="32">
        <v>55.190481890563802</v>
      </c>
      <c r="K8" s="32">
        <v>49.480976999999996</v>
      </c>
      <c r="L8" s="136">
        <v>96.302306000000002</v>
      </c>
      <c r="M8" s="136">
        <v>65.015221557750436</v>
      </c>
      <c r="N8" s="183"/>
    </row>
    <row r="9" spans="1:15" x14ac:dyDescent="0.75">
      <c r="A9" s="7" t="s">
        <v>6</v>
      </c>
      <c r="B9" s="42">
        <v>29.5</v>
      </c>
      <c r="C9" s="42">
        <v>12.5</v>
      </c>
      <c r="D9" s="42">
        <v>17.2</v>
      </c>
      <c r="E9" s="43">
        <v>23.1</v>
      </c>
      <c r="F9" s="37">
        <v>25</v>
      </c>
      <c r="G9" s="32">
        <v>29</v>
      </c>
      <c r="H9" s="32">
        <v>33.200000000000003</v>
      </c>
      <c r="I9" s="32">
        <v>24.9</v>
      </c>
      <c r="J9" s="32">
        <v>27.933041098807344</v>
      </c>
      <c r="K9" s="32">
        <v>24.544985</v>
      </c>
      <c r="L9" s="136">
        <v>31.755676000000001</v>
      </c>
      <c r="M9" s="136">
        <v>36.525523511213592</v>
      </c>
      <c r="N9" s="183"/>
    </row>
    <row r="10" spans="1:15" ht="16.5" thickBot="1" x14ac:dyDescent="0.9">
      <c r="A10" s="7" t="s">
        <v>5</v>
      </c>
      <c r="B10" s="42">
        <v>0.4</v>
      </c>
      <c r="C10" s="42">
        <v>0.8</v>
      </c>
      <c r="D10" s="42">
        <v>1.2</v>
      </c>
      <c r="E10" s="43">
        <v>0.8</v>
      </c>
      <c r="F10" s="37">
        <v>0.8</v>
      </c>
      <c r="G10" s="32">
        <v>1</v>
      </c>
      <c r="H10" s="32">
        <v>1.2</v>
      </c>
      <c r="I10" s="33">
        <v>1.6</v>
      </c>
      <c r="J10" s="33">
        <v>1.5272766092513088</v>
      </c>
      <c r="K10" s="33">
        <v>1.3476300000000001</v>
      </c>
      <c r="L10" s="136">
        <v>1.6065970000000001</v>
      </c>
      <c r="M10" s="136">
        <v>1.3574073811152443</v>
      </c>
      <c r="N10" s="183"/>
    </row>
    <row r="11" spans="1:15" ht="16.5" thickBot="1" x14ac:dyDescent="0.9">
      <c r="A11" s="13" t="s">
        <v>41</v>
      </c>
      <c r="B11" s="55">
        <f>SUM(B5:B10)</f>
        <v>95.5</v>
      </c>
      <c r="C11" s="55">
        <f t="shared" ref="C11:I11" si="0">SUM(C5:C10)</f>
        <v>91.199999999999989</v>
      </c>
      <c r="D11" s="55">
        <f t="shared" si="0"/>
        <v>140.69999999999999</v>
      </c>
      <c r="E11" s="55">
        <f t="shared" si="0"/>
        <v>113.10000000000001</v>
      </c>
      <c r="F11" s="55">
        <f t="shared" si="0"/>
        <v>106</v>
      </c>
      <c r="G11" s="56">
        <f t="shared" si="0"/>
        <v>111</v>
      </c>
      <c r="H11" s="56">
        <f t="shared" si="0"/>
        <v>154.636</v>
      </c>
      <c r="I11" s="52">
        <f t="shared" si="0"/>
        <v>102.29999999999998</v>
      </c>
      <c r="J11" s="35">
        <v>110.21424151292666</v>
      </c>
      <c r="K11" s="35">
        <v>101.0668</v>
      </c>
      <c r="L11" s="168">
        <v>164.68163799999999</v>
      </c>
      <c r="M11" s="179">
        <v>136.65009684488342</v>
      </c>
      <c r="N11" s="183"/>
    </row>
    <row r="12" spans="1:15" ht="16.5" thickTop="1" x14ac:dyDescent="0.75"/>
  </sheetData>
  <phoneticPr fontId="12" type="noConversion"/>
  <hyperlinks>
    <hyperlink ref="O5" location="'Table of Content'!A1" display="'Table of Content'!A1" xr:uid="{00000000-0004-0000-1100-000000000000}"/>
  </hyperlink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2:O13"/>
  <sheetViews>
    <sheetView workbookViewId="0">
      <pane xSplit="1" topLeftCell="B1" activePane="topRight" state="frozen"/>
      <selection pane="topRight" activeCell="L13" sqref="L13"/>
    </sheetView>
  </sheetViews>
  <sheetFormatPr defaultRowHeight="15.75" x14ac:dyDescent="0.75"/>
  <cols>
    <col min="1" max="1" width="17.7265625" style="4" bestFit="1" customWidth="1"/>
    <col min="2" max="6" width="9.1328125" style="4"/>
    <col min="12" max="12" width="8.2265625" customWidth="1"/>
  </cols>
  <sheetData>
    <row r="2" spans="1:15" x14ac:dyDescent="0.75">
      <c r="A2" s="1" t="s">
        <v>46</v>
      </c>
    </row>
    <row r="3" spans="1:15" ht="16.5" thickBot="1" x14ac:dyDescent="0.9">
      <c r="I3" s="26"/>
      <c r="J3" s="26"/>
      <c r="K3" s="26"/>
    </row>
    <row r="4" spans="1:15" ht="17.25" thickTop="1" thickBot="1" x14ac:dyDescent="0.9">
      <c r="A4" s="9" t="s">
        <v>0</v>
      </c>
      <c r="B4" s="15" t="s">
        <v>37</v>
      </c>
      <c r="C4" s="15" t="s">
        <v>38</v>
      </c>
      <c r="D4" s="15" t="s">
        <v>39</v>
      </c>
      <c r="E4" s="16" t="s">
        <v>40</v>
      </c>
      <c r="F4" s="16" t="s">
        <v>61</v>
      </c>
      <c r="G4" s="16" t="s">
        <v>62</v>
      </c>
      <c r="H4" s="16" t="s">
        <v>66</v>
      </c>
      <c r="I4" s="36" t="s">
        <v>67</v>
      </c>
      <c r="J4" s="36" t="s">
        <v>68</v>
      </c>
      <c r="K4" s="27" t="s">
        <v>69</v>
      </c>
      <c r="L4" s="16" t="s">
        <v>85</v>
      </c>
      <c r="M4" s="28" t="s">
        <v>86</v>
      </c>
      <c r="O4" t="s">
        <v>54</v>
      </c>
    </row>
    <row r="5" spans="1:15" x14ac:dyDescent="0.75">
      <c r="A5" s="7" t="s">
        <v>7</v>
      </c>
      <c r="B5" s="42">
        <v>0.3</v>
      </c>
      <c r="C5" s="42">
        <v>0.6</v>
      </c>
      <c r="D5" s="42">
        <v>1.7</v>
      </c>
      <c r="E5" s="43">
        <v>4.3</v>
      </c>
      <c r="F5" s="37">
        <v>3.5</v>
      </c>
      <c r="G5" s="53">
        <v>1.2</v>
      </c>
      <c r="H5" s="32">
        <v>1.1000000000000001</v>
      </c>
      <c r="I5" s="32">
        <v>0.6</v>
      </c>
      <c r="J5" s="32">
        <v>0.77373810054727155</v>
      </c>
      <c r="K5" s="32">
        <v>2.2134450000000001</v>
      </c>
      <c r="L5" s="169">
        <v>2.6467200000000002</v>
      </c>
      <c r="M5" s="136">
        <v>0.86271631364136714</v>
      </c>
      <c r="O5" s="17" t="s">
        <v>53</v>
      </c>
    </row>
    <row r="6" spans="1:15" x14ac:dyDescent="0.75">
      <c r="A6" s="7" t="s">
        <v>8</v>
      </c>
      <c r="B6" s="42">
        <v>16</v>
      </c>
      <c r="C6" s="42">
        <v>28.3</v>
      </c>
      <c r="D6" s="42">
        <v>30.4</v>
      </c>
      <c r="E6" s="43">
        <v>27.5</v>
      </c>
      <c r="F6" s="37">
        <v>25.8</v>
      </c>
      <c r="G6" s="53">
        <v>16.7</v>
      </c>
      <c r="H6" s="32">
        <v>14.5</v>
      </c>
      <c r="I6" s="32">
        <v>19.399999999999999</v>
      </c>
      <c r="J6" s="32">
        <v>16.208627549017969</v>
      </c>
      <c r="K6" s="32">
        <v>14.419727999999999</v>
      </c>
      <c r="L6" s="169">
        <v>16.409019199999999</v>
      </c>
      <c r="M6" s="136">
        <v>19.695527682841139</v>
      </c>
    </row>
    <row r="7" spans="1:15" x14ac:dyDescent="0.75">
      <c r="A7" s="7" t="s">
        <v>9</v>
      </c>
      <c r="B7" s="42">
        <v>1.7</v>
      </c>
      <c r="C7" s="42">
        <v>0.6</v>
      </c>
      <c r="D7" s="42">
        <v>2</v>
      </c>
      <c r="E7" s="43">
        <v>2.2999999999999998</v>
      </c>
      <c r="F7" s="37">
        <v>1.8</v>
      </c>
      <c r="G7" s="53">
        <v>2.2000000000000002</v>
      </c>
      <c r="H7" s="32">
        <v>2.2999999999999998</v>
      </c>
      <c r="I7" s="32">
        <v>1.6</v>
      </c>
      <c r="J7" s="32">
        <v>1.5673984921719286</v>
      </c>
      <c r="K7" s="32">
        <v>1.55077</v>
      </c>
      <c r="L7" s="169">
        <v>2.6795499999999999</v>
      </c>
      <c r="M7" s="136">
        <v>1.1222772211275984</v>
      </c>
    </row>
    <row r="8" spans="1:15" x14ac:dyDescent="0.75">
      <c r="A8" s="7" t="s">
        <v>10</v>
      </c>
      <c r="B8" s="42">
        <v>0.9</v>
      </c>
      <c r="C8" s="42">
        <v>0.4</v>
      </c>
      <c r="D8" s="42">
        <v>0.9</v>
      </c>
      <c r="E8" s="43">
        <v>0.8</v>
      </c>
      <c r="F8" s="37">
        <v>0.8</v>
      </c>
      <c r="G8" s="53">
        <v>1</v>
      </c>
      <c r="H8" s="32">
        <v>1.4</v>
      </c>
      <c r="I8" s="32">
        <v>0.6</v>
      </c>
      <c r="J8" s="32">
        <v>0.54378285891451061</v>
      </c>
      <c r="K8" s="32">
        <v>0.88659100000000002</v>
      </c>
      <c r="L8" s="169">
        <v>1.609858</v>
      </c>
      <c r="M8" s="136">
        <v>1.6067466381184339</v>
      </c>
    </row>
    <row r="9" spans="1:15" x14ac:dyDescent="0.75">
      <c r="A9" s="7" t="s">
        <v>11</v>
      </c>
      <c r="B9" s="42">
        <v>0.1</v>
      </c>
      <c r="C9" s="42">
        <v>0.2</v>
      </c>
      <c r="D9" s="42">
        <v>2</v>
      </c>
      <c r="E9" s="43">
        <v>0.6</v>
      </c>
      <c r="F9" s="37">
        <v>0.6</v>
      </c>
      <c r="G9" s="53">
        <v>2.8</v>
      </c>
      <c r="H9" s="32">
        <v>3.1</v>
      </c>
      <c r="I9" s="32">
        <v>1.4</v>
      </c>
      <c r="J9" s="32">
        <v>1.2605195022426603</v>
      </c>
      <c r="K9" s="32">
        <v>1.5463100000000001</v>
      </c>
      <c r="L9" s="169">
        <v>2.3838469999999998</v>
      </c>
      <c r="M9" s="136">
        <v>1.4658344732111881</v>
      </c>
    </row>
    <row r="10" spans="1:15" ht="16.5" thickBot="1" x14ac:dyDescent="0.9">
      <c r="A10" s="10" t="s">
        <v>12</v>
      </c>
      <c r="B10" s="44">
        <v>0.2</v>
      </c>
      <c r="C10" s="44">
        <v>0.3</v>
      </c>
      <c r="D10" s="44">
        <v>0.9</v>
      </c>
      <c r="E10" s="45">
        <v>0.5</v>
      </c>
      <c r="F10" s="45">
        <v>0.3</v>
      </c>
      <c r="G10" s="51">
        <v>0.2</v>
      </c>
      <c r="H10" s="46">
        <v>0.2</v>
      </c>
      <c r="I10" s="38">
        <v>0.1</v>
      </c>
      <c r="J10" s="33">
        <v>9.1544270957425539E-2</v>
      </c>
      <c r="K10" s="33">
        <v>5.4917000000000001E-2</v>
      </c>
      <c r="L10" s="169">
        <v>0.177035</v>
      </c>
      <c r="M10" s="136">
        <v>0.10549878416268825</v>
      </c>
    </row>
    <row r="11" spans="1:15" ht="16.5" thickBot="1" x14ac:dyDescent="0.9">
      <c r="A11" s="11" t="s">
        <v>41</v>
      </c>
      <c r="B11" s="47">
        <f>SUM(B5:B10)</f>
        <v>19.2</v>
      </c>
      <c r="C11" s="47">
        <f t="shared" ref="C11:I11" si="0">SUM(C5:C10)</f>
        <v>30.400000000000002</v>
      </c>
      <c r="D11" s="47">
        <f t="shared" si="0"/>
        <v>37.9</v>
      </c>
      <c r="E11" s="47">
        <f t="shared" si="0"/>
        <v>36</v>
      </c>
      <c r="F11" s="52">
        <f t="shared" si="0"/>
        <v>32.799999999999997</v>
      </c>
      <c r="G11" s="52">
        <f t="shared" si="0"/>
        <v>24.099999999999998</v>
      </c>
      <c r="H11" s="48">
        <f t="shared" si="0"/>
        <v>22.599999999999998</v>
      </c>
      <c r="I11" s="49">
        <f t="shared" si="0"/>
        <v>23.700000000000003</v>
      </c>
      <c r="J11" s="50">
        <v>20.445610773851769</v>
      </c>
      <c r="K11" s="50">
        <v>20.671761</v>
      </c>
      <c r="L11" s="168">
        <v>25.906029199999999</v>
      </c>
      <c r="M11" s="179">
        <v>24.858601113102409</v>
      </c>
    </row>
    <row r="12" spans="1:15" ht="16.5" thickTop="1" x14ac:dyDescent="0.75"/>
    <row r="13" spans="1:15" x14ac:dyDescent="0.75">
      <c r="L13" s="148"/>
    </row>
  </sheetData>
  <phoneticPr fontId="12" type="noConversion"/>
  <hyperlinks>
    <hyperlink ref="O5" location="'Table of Content'!A1" display="'Table of Content'!A1" xr:uid="{00000000-0004-0000-12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12"/>
  <sheetViews>
    <sheetView workbookViewId="0">
      <selection activeCell="G4" sqref="G4"/>
    </sheetView>
  </sheetViews>
  <sheetFormatPr defaultRowHeight="14.75" x14ac:dyDescent="0.75"/>
  <cols>
    <col min="1" max="1" width="21.1328125" customWidth="1"/>
    <col min="2" max="2" width="16.86328125" customWidth="1"/>
    <col min="3" max="3" width="13.36328125" customWidth="1"/>
  </cols>
  <sheetData>
    <row r="2" spans="1:7" ht="15.5" x14ac:dyDescent="0.75">
      <c r="A2" s="1" t="s">
        <v>80</v>
      </c>
    </row>
    <row r="3" spans="1:7" ht="15.5" thickBot="1" x14ac:dyDescent="0.9">
      <c r="G3" t="s">
        <v>54</v>
      </c>
    </row>
    <row r="4" spans="1:7" ht="15.5" thickTop="1" x14ac:dyDescent="0.75">
      <c r="A4" s="187" t="s">
        <v>55</v>
      </c>
      <c r="B4" s="189" t="s">
        <v>56</v>
      </c>
      <c r="C4" s="191" t="s">
        <v>57</v>
      </c>
      <c r="D4" s="193"/>
      <c r="G4" s="17" t="s">
        <v>53</v>
      </c>
    </row>
    <row r="5" spans="1:7" ht="15.5" thickBot="1" x14ac:dyDescent="0.9">
      <c r="A5" s="188"/>
      <c r="B5" s="190"/>
      <c r="C5" s="192"/>
      <c r="D5" s="193"/>
    </row>
    <row r="6" spans="1:7" ht="15.75" x14ac:dyDescent="0.75">
      <c r="A6" s="188"/>
      <c r="B6" s="18" t="s">
        <v>58</v>
      </c>
      <c r="C6" s="77">
        <v>3779</v>
      </c>
      <c r="D6" s="20"/>
      <c r="E6" s="167"/>
    </row>
    <row r="7" spans="1:7" ht="16.5" thickBot="1" x14ac:dyDescent="0.9">
      <c r="A7" s="188"/>
      <c r="B7" s="19" t="s">
        <v>59</v>
      </c>
      <c r="C7" s="76">
        <v>21724</v>
      </c>
      <c r="D7" s="20"/>
      <c r="E7" s="167"/>
    </row>
    <row r="8" spans="1:7" ht="15.75" x14ac:dyDescent="0.75">
      <c r="A8" s="188"/>
      <c r="B8" s="24" t="s">
        <v>41</v>
      </c>
      <c r="C8" s="75">
        <f>SUM(C6:C7)</f>
        <v>25503</v>
      </c>
      <c r="D8" s="20"/>
      <c r="E8" s="167"/>
    </row>
    <row r="9" spans="1:7" ht="15.75" x14ac:dyDescent="0.75">
      <c r="A9" s="194" t="s">
        <v>64</v>
      </c>
      <c r="B9" s="23" t="s">
        <v>58</v>
      </c>
      <c r="C9" s="78">
        <v>5300</v>
      </c>
      <c r="D9" s="20"/>
      <c r="E9" s="167"/>
    </row>
    <row r="10" spans="1:7" ht="16.5" thickBot="1" x14ac:dyDescent="0.9">
      <c r="A10" s="195"/>
      <c r="B10" s="21" t="s">
        <v>59</v>
      </c>
      <c r="C10" s="76">
        <v>30249</v>
      </c>
      <c r="D10" s="20"/>
      <c r="E10" s="167"/>
    </row>
    <row r="11" spans="1:7" ht="16.5" thickBot="1" x14ac:dyDescent="0.9">
      <c r="A11" s="196"/>
      <c r="B11" s="25" t="s">
        <v>60</v>
      </c>
      <c r="C11" s="75">
        <f>SUM(C9:C10)</f>
        <v>35549</v>
      </c>
      <c r="D11" s="20"/>
      <c r="E11" s="167"/>
    </row>
    <row r="12" spans="1:7" ht="15.5" thickTop="1" x14ac:dyDescent="0.75"/>
  </sheetData>
  <mergeCells count="5">
    <mergeCell ref="A4:A8"/>
    <mergeCell ref="B4:B5"/>
    <mergeCell ref="C4:C5"/>
    <mergeCell ref="D4:D5"/>
    <mergeCell ref="A9:A11"/>
  </mergeCells>
  <hyperlinks>
    <hyperlink ref="G4" location="'Table of Content'!A1" display="'Table of Content'!A1" xr:uid="{00000000-0004-0000-0100-000000000000}"/>
  </hyperlinks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2:O12"/>
  <sheetViews>
    <sheetView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O10" sqref="O10"/>
    </sheetView>
  </sheetViews>
  <sheetFormatPr defaultRowHeight="15.75" x14ac:dyDescent="0.75"/>
  <cols>
    <col min="1" max="1" width="9.2265625" style="4" bestFit="1" customWidth="1"/>
    <col min="2" max="5" width="8.36328125" style="4" bestFit="1" customWidth="1"/>
    <col min="6" max="7" width="9.1328125" style="4"/>
  </cols>
  <sheetData>
    <row r="2" spans="1:15" x14ac:dyDescent="0.75">
      <c r="A2" s="1" t="s">
        <v>47</v>
      </c>
    </row>
    <row r="3" spans="1:15" ht="16.5" thickBot="1" x14ac:dyDescent="0.9">
      <c r="I3" s="26"/>
      <c r="J3" s="26"/>
      <c r="K3" s="26"/>
    </row>
    <row r="4" spans="1:15" ht="16.5" thickTop="1" x14ac:dyDescent="0.75">
      <c r="A4" s="82" t="s">
        <v>36</v>
      </c>
      <c r="B4" s="83" t="s">
        <v>37</v>
      </c>
      <c r="C4" s="83" t="s">
        <v>38</v>
      </c>
      <c r="D4" s="83" t="s">
        <v>39</v>
      </c>
      <c r="E4" s="84" t="s">
        <v>40</v>
      </c>
      <c r="F4" s="84" t="s">
        <v>61</v>
      </c>
      <c r="G4" s="84" t="s">
        <v>62</v>
      </c>
      <c r="H4" s="84" t="s">
        <v>66</v>
      </c>
      <c r="I4" s="84" t="s">
        <v>67</v>
      </c>
      <c r="J4" s="84" t="s">
        <v>68</v>
      </c>
      <c r="K4" s="85" t="s">
        <v>69</v>
      </c>
      <c r="L4" s="84" t="s">
        <v>85</v>
      </c>
      <c r="M4" s="85" t="s">
        <v>86</v>
      </c>
      <c r="N4" s="80"/>
      <c r="O4" t="s">
        <v>54</v>
      </c>
    </row>
    <row r="5" spans="1:15" x14ac:dyDescent="0.75">
      <c r="A5" s="86" t="s">
        <v>1</v>
      </c>
      <c r="B5" s="87">
        <v>5.9</v>
      </c>
      <c r="C5" s="87">
        <v>12</v>
      </c>
      <c r="D5" s="87">
        <v>13</v>
      </c>
      <c r="E5" s="88">
        <v>12.9</v>
      </c>
      <c r="F5" s="89">
        <v>11.9</v>
      </c>
      <c r="G5" s="89">
        <v>6.5</v>
      </c>
      <c r="H5" s="90">
        <v>5</v>
      </c>
      <c r="I5" s="90">
        <v>3.3</v>
      </c>
      <c r="J5" s="90">
        <v>2.8176735985261616</v>
      </c>
      <c r="K5" s="90">
        <v>3.3923019999999999</v>
      </c>
      <c r="L5" s="170">
        <v>4.4249992000000002</v>
      </c>
      <c r="M5" s="137">
        <v>4.7202394780754293</v>
      </c>
      <c r="O5" s="17" t="s">
        <v>53</v>
      </c>
    </row>
    <row r="6" spans="1:15" x14ac:dyDescent="0.75">
      <c r="A6" s="7" t="s">
        <v>2</v>
      </c>
      <c r="B6" s="42">
        <v>1</v>
      </c>
      <c r="C6" s="42">
        <v>1.8</v>
      </c>
      <c r="D6" s="42">
        <v>2.6</v>
      </c>
      <c r="E6" s="43">
        <v>1.9</v>
      </c>
      <c r="F6" s="37">
        <v>2.4</v>
      </c>
      <c r="G6" s="37">
        <v>4.8</v>
      </c>
      <c r="H6" s="32">
        <v>3.9</v>
      </c>
      <c r="I6" s="32">
        <v>5.3</v>
      </c>
      <c r="J6" s="32">
        <v>5.3474371345767358</v>
      </c>
      <c r="K6" s="32">
        <v>5.961843</v>
      </c>
      <c r="L6" s="169">
        <v>6.5184449999999998</v>
      </c>
      <c r="M6" s="138">
        <v>6.2446650690199297</v>
      </c>
    </row>
    <row r="7" spans="1:15" x14ac:dyDescent="0.75">
      <c r="A7" s="7" t="s">
        <v>3</v>
      </c>
      <c r="B7" s="42">
        <v>0.4</v>
      </c>
      <c r="C7" s="42">
        <v>0.5</v>
      </c>
      <c r="D7" s="42">
        <v>1.1000000000000001</v>
      </c>
      <c r="E7" s="43">
        <v>0.6</v>
      </c>
      <c r="F7" s="37">
        <v>0.9</v>
      </c>
      <c r="G7" s="37">
        <v>0.7</v>
      </c>
      <c r="H7" s="32">
        <v>0.2</v>
      </c>
      <c r="I7" s="32">
        <v>0.6</v>
      </c>
      <c r="J7" s="32">
        <v>0.41469515326950929</v>
      </c>
      <c r="K7" s="32">
        <v>1.1129039999999999</v>
      </c>
      <c r="L7" s="169">
        <v>0.97047000000000005</v>
      </c>
      <c r="M7" s="138">
        <v>0.60844642719323416</v>
      </c>
    </row>
    <row r="8" spans="1:15" x14ac:dyDescent="0.75">
      <c r="A8" s="7" t="s">
        <v>4</v>
      </c>
      <c r="B8" s="42">
        <v>2</v>
      </c>
      <c r="C8" s="42">
        <v>1.2</v>
      </c>
      <c r="D8" s="42">
        <v>3.4</v>
      </c>
      <c r="E8" s="43">
        <v>4.5</v>
      </c>
      <c r="F8" s="37">
        <v>3.3</v>
      </c>
      <c r="G8" s="37">
        <v>3.1</v>
      </c>
      <c r="H8" s="32">
        <v>1.6</v>
      </c>
      <c r="I8" s="32">
        <v>3</v>
      </c>
      <c r="J8" s="32">
        <v>2.2342548431408402</v>
      </c>
      <c r="K8" s="32">
        <v>0.50375599999999998</v>
      </c>
      <c r="L8" s="169">
        <v>1.8358559999999999</v>
      </c>
      <c r="M8" s="138">
        <v>1.4006723520742832</v>
      </c>
    </row>
    <row r="9" spans="1:15" x14ac:dyDescent="0.75">
      <c r="A9" s="7" t="s">
        <v>35</v>
      </c>
      <c r="B9" s="42">
        <v>9.1</v>
      </c>
      <c r="C9" s="42">
        <v>12.5</v>
      </c>
      <c r="D9" s="42">
        <v>14.5</v>
      </c>
      <c r="E9" s="43">
        <v>13.3</v>
      </c>
      <c r="F9" s="37">
        <v>12.5</v>
      </c>
      <c r="G9" s="37">
        <v>8</v>
      </c>
      <c r="H9" s="32">
        <v>10.6</v>
      </c>
      <c r="I9" s="32">
        <v>10.5</v>
      </c>
      <c r="J9" s="32">
        <v>8.9847521825336401</v>
      </c>
      <c r="K9" s="32">
        <v>9.0301779999999994</v>
      </c>
      <c r="L9" s="169">
        <v>11.400052000000001</v>
      </c>
      <c r="M9" s="138">
        <v>11.305262639502612</v>
      </c>
    </row>
    <row r="10" spans="1:15" x14ac:dyDescent="0.75">
      <c r="A10" s="91" t="s">
        <v>5</v>
      </c>
      <c r="B10" s="92">
        <v>0.9</v>
      </c>
      <c r="C10" s="92">
        <v>2.4</v>
      </c>
      <c r="D10" s="92">
        <v>3.3</v>
      </c>
      <c r="E10" s="93">
        <v>2.8</v>
      </c>
      <c r="F10" s="93">
        <v>1.9</v>
      </c>
      <c r="G10" s="93">
        <v>1.1000000000000001</v>
      </c>
      <c r="H10" s="94">
        <v>1.3</v>
      </c>
      <c r="I10" s="94">
        <v>1</v>
      </c>
      <c r="J10" s="95">
        <v>0.64679786180487964</v>
      </c>
      <c r="K10" s="95">
        <v>0.67077799999999999</v>
      </c>
      <c r="L10" s="171">
        <v>0.75620699999999996</v>
      </c>
      <c r="M10" s="139">
        <v>0.57931514723692656</v>
      </c>
    </row>
    <row r="11" spans="1:15" ht="16.5" thickBot="1" x14ac:dyDescent="0.9">
      <c r="A11" s="11" t="s">
        <v>41</v>
      </c>
      <c r="B11" s="48">
        <f>SUM(B5:B10)</f>
        <v>19.299999999999997</v>
      </c>
      <c r="C11" s="48">
        <f t="shared" ref="C11:I11" si="0">SUM(C5:C10)</f>
        <v>30.4</v>
      </c>
      <c r="D11" s="48">
        <f t="shared" si="0"/>
        <v>37.899999999999991</v>
      </c>
      <c r="E11" s="48">
        <f t="shared" si="0"/>
        <v>36</v>
      </c>
      <c r="F11" s="48">
        <f t="shared" si="0"/>
        <v>32.9</v>
      </c>
      <c r="G11" s="48">
        <f t="shared" si="0"/>
        <v>24.200000000000003</v>
      </c>
      <c r="H11" s="48">
        <f t="shared" si="0"/>
        <v>22.599999999999998</v>
      </c>
      <c r="I11" s="48">
        <f t="shared" si="0"/>
        <v>23.7</v>
      </c>
      <c r="J11" s="35">
        <v>20.445610773851769</v>
      </c>
      <c r="K11" s="35">
        <v>20.671761</v>
      </c>
      <c r="L11" s="143">
        <v>25.906029199999999</v>
      </c>
      <c r="M11" s="147">
        <v>24.858601113102409</v>
      </c>
      <c r="N11" s="81"/>
    </row>
    <row r="12" spans="1:15" ht="16.5" thickTop="1" x14ac:dyDescent="0.75"/>
  </sheetData>
  <phoneticPr fontId="12" type="noConversion"/>
  <hyperlinks>
    <hyperlink ref="O5" location="'Table of Content'!A1" display="'Table of Content'!A1" xr:uid="{00000000-0004-0000-1300-000000000000}"/>
  </hyperlink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2:O12"/>
  <sheetViews>
    <sheetView workbookViewId="0">
      <pane xSplit="1" topLeftCell="B1" activePane="topRight" state="frozen"/>
      <selection pane="topRight" activeCell="O5" sqref="O5"/>
    </sheetView>
  </sheetViews>
  <sheetFormatPr defaultRowHeight="15.75" x14ac:dyDescent="0.75"/>
  <cols>
    <col min="1" max="1" width="17.7265625" style="4" bestFit="1" customWidth="1"/>
    <col min="2" max="5" width="8.36328125" style="4" bestFit="1" customWidth="1"/>
    <col min="6" max="6" width="9.1328125" style="4"/>
  </cols>
  <sheetData>
    <row r="2" spans="1:15" x14ac:dyDescent="0.75">
      <c r="A2" s="1" t="s">
        <v>48</v>
      </c>
    </row>
    <row r="3" spans="1:15" ht="16.5" thickBot="1" x14ac:dyDescent="0.9">
      <c r="I3" s="26"/>
      <c r="J3" s="26"/>
      <c r="K3" s="26"/>
    </row>
    <row r="4" spans="1:15" ht="16.5" thickTop="1" x14ac:dyDescent="0.75">
      <c r="A4" s="82" t="s">
        <v>0</v>
      </c>
      <c r="B4" s="83" t="s">
        <v>37</v>
      </c>
      <c r="C4" s="83" t="s">
        <v>38</v>
      </c>
      <c r="D4" s="83" t="s">
        <v>39</v>
      </c>
      <c r="E4" s="84" t="s">
        <v>40</v>
      </c>
      <c r="F4" s="84" t="s">
        <v>61</v>
      </c>
      <c r="G4" s="84" t="s">
        <v>62</v>
      </c>
      <c r="H4" s="84" t="s">
        <v>66</v>
      </c>
      <c r="I4" s="79" t="s">
        <v>67</v>
      </c>
      <c r="J4" s="79" t="s">
        <v>68</v>
      </c>
      <c r="K4" s="80" t="s">
        <v>69</v>
      </c>
      <c r="L4" s="96" t="s">
        <v>85</v>
      </c>
      <c r="M4" s="97" t="s">
        <v>86</v>
      </c>
      <c r="O4" t="s">
        <v>54</v>
      </c>
    </row>
    <row r="5" spans="1:15" x14ac:dyDescent="0.75">
      <c r="A5" s="86" t="s">
        <v>29</v>
      </c>
      <c r="B5" s="87">
        <v>1.5</v>
      </c>
      <c r="C5" s="87">
        <v>1.5</v>
      </c>
      <c r="D5" s="87">
        <v>2</v>
      </c>
      <c r="E5" s="88">
        <v>3.3</v>
      </c>
      <c r="F5" s="89">
        <v>3.7</v>
      </c>
      <c r="G5" s="89">
        <v>3.5</v>
      </c>
      <c r="H5" s="90">
        <v>7.2900091568380097</v>
      </c>
      <c r="I5" s="90">
        <v>2.8830360875160901</v>
      </c>
      <c r="J5" s="90">
        <v>2.758560518601282</v>
      </c>
      <c r="K5" s="154">
        <v>2.3299158562123483</v>
      </c>
      <c r="L5" s="140">
        <v>2.7973996185428605</v>
      </c>
      <c r="M5" s="140">
        <v>2.6513177502975518</v>
      </c>
      <c r="O5" s="17" t="s">
        <v>53</v>
      </c>
    </row>
    <row r="6" spans="1:15" x14ac:dyDescent="0.75">
      <c r="A6" s="7" t="s">
        <v>30</v>
      </c>
      <c r="B6" s="42">
        <v>20.5</v>
      </c>
      <c r="C6" s="42">
        <v>26.3</v>
      </c>
      <c r="D6" s="42">
        <v>33</v>
      </c>
      <c r="E6" s="43">
        <v>39.6</v>
      </c>
      <c r="F6" s="37">
        <v>37.9</v>
      </c>
      <c r="G6" s="37">
        <v>34.9</v>
      </c>
      <c r="H6" s="32">
        <v>35.658098910199598</v>
      </c>
      <c r="I6" s="32">
        <v>44.464207663664901</v>
      </c>
      <c r="J6" s="32">
        <v>39.404598159194464</v>
      </c>
      <c r="K6" s="149">
        <v>47.371581512481171</v>
      </c>
      <c r="L6" s="141">
        <v>45.164266174301886</v>
      </c>
      <c r="M6" s="141">
        <v>53.918947666153009</v>
      </c>
    </row>
    <row r="7" spans="1:15" x14ac:dyDescent="0.75">
      <c r="A7" s="7" t="s">
        <v>31</v>
      </c>
      <c r="B7" s="42">
        <v>10.9</v>
      </c>
      <c r="C7" s="42">
        <v>11.2</v>
      </c>
      <c r="D7" s="42">
        <v>15.1</v>
      </c>
      <c r="E7" s="43">
        <v>8.8000000000000007</v>
      </c>
      <c r="F7" s="37">
        <v>10</v>
      </c>
      <c r="G7" s="37">
        <v>8.1999999999999993</v>
      </c>
      <c r="H7" s="32">
        <v>11.3875835358735</v>
      </c>
      <c r="I7" s="32">
        <v>6.19385602453095</v>
      </c>
      <c r="J7" s="32">
        <v>4.4193605399636047</v>
      </c>
      <c r="K7" s="149">
        <v>3.4622692920466935</v>
      </c>
      <c r="L7" s="141">
        <v>3.4980900609414394</v>
      </c>
      <c r="M7" s="141">
        <v>3.133313456819586</v>
      </c>
    </row>
    <row r="8" spans="1:15" x14ac:dyDescent="0.75">
      <c r="A8" s="7" t="s">
        <v>32</v>
      </c>
      <c r="B8" s="42">
        <v>5.2</v>
      </c>
      <c r="C8" s="42">
        <v>4.8</v>
      </c>
      <c r="D8" s="42">
        <v>7.6</v>
      </c>
      <c r="E8" s="43">
        <v>3.3</v>
      </c>
      <c r="F8" s="37">
        <v>4.5</v>
      </c>
      <c r="G8" s="37">
        <v>4.8</v>
      </c>
      <c r="H8" s="32">
        <v>8.3373164172368401</v>
      </c>
      <c r="I8" s="32">
        <v>2.0089294312611501</v>
      </c>
      <c r="J8" s="32">
        <v>2.2626010446180675</v>
      </c>
      <c r="K8" s="149">
        <v>2.567375717936907</v>
      </c>
      <c r="L8" s="141">
        <v>2.8807595196239681</v>
      </c>
      <c r="M8" s="141">
        <v>1.8901434797930683</v>
      </c>
    </row>
    <row r="9" spans="1:15" x14ac:dyDescent="0.75">
      <c r="A9" s="7" t="s">
        <v>33</v>
      </c>
      <c r="B9" s="42">
        <v>1.6</v>
      </c>
      <c r="C9" s="42">
        <v>1.9</v>
      </c>
      <c r="D9" s="42">
        <v>2.7</v>
      </c>
      <c r="E9" s="43">
        <v>3.1</v>
      </c>
      <c r="F9" s="37">
        <v>3.8</v>
      </c>
      <c r="G9" s="37">
        <v>4.7</v>
      </c>
      <c r="H9" s="32">
        <v>6.5954282620457203</v>
      </c>
      <c r="I9" s="32">
        <v>3.5120990540788402</v>
      </c>
      <c r="J9" s="32">
        <v>3.554768799125211</v>
      </c>
      <c r="K9" s="149">
        <v>3.1491577415191543</v>
      </c>
      <c r="L9" s="141">
        <v>3.8315318554165527</v>
      </c>
      <c r="M9" s="141">
        <v>2.7145540220677833</v>
      </c>
    </row>
    <row r="10" spans="1:15" x14ac:dyDescent="0.75">
      <c r="A10" s="91" t="s">
        <v>34</v>
      </c>
      <c r="B10" s="92">
        <v>0.3</v>
      </c>
      <c r="C10" s="92">
        <v>0.2</v>
      </c>
      <c r="D10" s="92">
        <v>0.3</v>
      </c>
      <c r="E10" s="93">
        <v>0.3</v>
      </c>
      <c r="F10" s="93">
        <v>0.5</v>
      </c>
      <c r="G10" s="93">
        <v>0.3</v>
      </c>
      <c r="H10" s="94">
        <v>0.18024516067489901</v>
      </c>
      <c r="I10" s="94">
        <v>0.19347316829962499</v>
      </c>
      <c r="J10" s="95">
        <v>0.27517673665203063</v>
      </c>
      <c r="K10" s="155">
        <v>0.18711129808795832</v>
      </c>
      <c r="L10" s="142">
        <v>0.19151737109742095</v>
      </c>
      <c r="M10" s="142">
        <v>0.12172871386794867</v>
      </c>
    </row>
    <row r="11" spans="1:15" ht="16.5" thickBot="1" x14ac:dyDescent="0.9">
      <c r="A11" s="11" t="s">
        <v>41</v>
      </c>
      <c r="B11" s="47">
        <f>SUM(B5:B10)</f>
        <v>40</v>
      </c>
      <c r="C11" s="47">
        <f t="shared" ref="C11:I11" si="0">SUM(C5:C10)</f>
        <v>45.9</v>
      </c>
      <c r="D11" s="47">
        <f t="shared" si="0"/>
        <v>60.7</v>
      </c>
      <c r="E11" s="47">
        <f t="shared" si="0"/>
        <v>58.4</v>
      </c>
      <c r="F11" s="47">
        <f t="shared" si="0"/>
        <v>60.4</v>
      </c>
      <c r="G11" s="47">
        <f t="shared" si="0"/>
        <v>56.399999999999991</v>
      </c>
      <c r="H11" s="48">
        <f t="shared" si="0"/>
        <v>69.448681442868576</v>
      </c>
      <c r="I11" s="48">
        <f t="shared" si="0"/>
        <v>59.255601429351557</v>
      </c>
      <c r="J11" s="35">
        <v>52.675065798154662</v>
      </c>
      <c r="K11" s="143">
        <v>59.06741141828423</v>
      </c>
      <c r="L11" s="143">
        <v>58.363564599924132</v>
      </c>
      <c r="M11" s="143">
        <v>64.430005088998954</v>
      </c>
    </row>
    <row r="12" spans="1:15" ht="16.5" thickTop="1" x14ac:dyDescent="0.75"/>
  </sheetData>
  <phoneticPr fontId="12" type="noConversion"/>
  <hyperlinks>
    <hyperlink ref="O5" location="'Table of Content'!A1" display="'Table of Content'!A1" xr:uid="{00000000-0004-0000-1400-000000000000}"/>
  </hyperlink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2:O11"/>
  <sheetViews>
    <sheetView workbookViewId="0">
      <pane xSplit="1" topLeftCell="B1" activePane="topRight" state="frozen"/>
      <selection pane="topRight" activeCell="A2" sqref="A2"/>
    </sheetView>
  </sheetViews>
  <sheetFormatPr defaultRowHeight="15.75" x14ac:dyDescent="0.75"/>
  <cols>
    <col min="1" max="1" width="9.2265625" style="4" bestFit="1" customWidth="1"/>
    <col min="2" max="5" width="8.36328125" style="4" bestFit="1" customWidth="1"/>
    <col min="6" max="6" width="9.1328125" style="4"/>
  </cols>
  <sheetData>
    <row r="2" spans="1:15" x14ac:dyDescent="0.75">
      <c r="A2" s="1" t="s">
        <v>49</v>
      </c>
    </row>
    <row r="3" spans="1:15" ht="16.5" thickBot="1" x14ac:dyDescent="0.9">
      <c r="I3" s="26"/>
      <c r="J3" s="26"/>
      <c r="K3" s="26"/>
    </row>
    <row r="4" spans="1:15" ht="16.5" thickTop="1" x14ac:dyDescent="0.75">
      <c r="A4" s="82" t="s">
        <v>36</v>
      </c>
      <c r="B4" s="83" t="s">
        <v>37</v>
      </c>
      <c r="C4" s="83" t="s">
        <v>38</v>
      </c>
      <c r="D4" s="83" t="s">
        <v>39</v>
      </c>
      <c r="E4" s="84" t="s">
        <v>40</v>
      </c>
      <c r="F4" s="84" t="s">
        <v>61</v>
      </c>
      <c r="G4" s="84" t="s">
        <v>62</v>
      </c>
      <c r="H4" s="83" t="s">
        <v>66</v>
      </c>
      <c r="I4" s="84" t="s">
        <v>67</v>
      </c>
      <c r="J4" s="85" t="s">
        <v>68</v>
      </c>
      <c r="K4" s="85" t="s">
        <v>69</v>
      </c>
      <c r="L4" s="85" t="s">
        <v>85</v>
      </c>
      <c r="M4" s="85" t="s">
        <v>86</v>
      </c>
      <c r="O4" t="s">
        <v>54</v>
      </c>
    </row>
    <row r="5" spans="1:15" x14ac:dyDescent="0.75">
      <c r="A5" s="86" t="s">
        <v>1</v>
      </c>
      <c r="B5" s="98">
        <v>18</v>
      </c>
      <c r="C5" s="98">
        <v>20.100000000000001</v>
      </c>
      <c r="D5" s="98">
        <v>22.8</v>
      </c>
      <c r="E5" s="99">
        <v>18.7</v>
      </c>
      <c r="F5" s="100">
        <v>18.5</v>
      </c>
      <c r="G5" s="100">
        <v>18.2</v>
      </c>
      <c r="H5" s="98">
        <v>14.5043868463845</v>
      </c>
      <c r="I5" s="99">
        <v>24.3723375028516</v>
      </c>
      <c r="J5" s="90">
        <v>20.553883075105425</v>
      </c>
      <c r="K5" s="90">
        <v>22.382832559383324</v>
      </c>
      <c r="L5" s="140">
        <v>15.03188248308105</v>
      </c>
      <c r="M5" s="140">
        <v>22.231637505423187</v>
      </c>
      <c r="O5" s="17" t="s">
        <v>53</v>
      </c>
    </row>
    <row r="6" spans="1:15" x14ac:dyDescent="0.75">
      <c r="A6" s="7" t="s">
        <v>2</v>
      </c>
      <c r="B6" s="101">
        <v>1.5</v>
      </c>
      <c r="C6" s="101">
        <v>1.1000000000000001</v>
      </c>
      <c r="D6" s="101">
        <v>3.6</v>
      </c>
      <c r="E6" s="102">
        <v>13.1</v>
      </c>
      <c r="F6" s="103">
        <v>15.1</v>
      </c>
      <c r="G6" s="103">
        <v>6.1</v>
      </c>
      <c r="H6" s="101">
        <v>22.219543732685999</v>
      </c>
      <c r="I6" s="102">
        <v>10.215775009653701</v>
      </c>
      <c r="J6" s="32">
        <v>12.659331318819888</v>
      </c>
      <c r="K6" s="32">
        <v>10.818581070739414</v>
      </c>
      <c r="L6" s="141">
        <v>19.347076000863662</v>
      </c>
      <c r="M6" s="141">
        <v>14.744891275943404</v>
      </c>
    </row>
    <row r="7" spans="1:15" x14ac:dyDescent="0.75">
      <c r="A7" s="7" t="s">
        <v>3</v>
      </c>
      <c r="B7" s="101">
        <v>1</v>
      </c>
      <c r="C7" s="101">
        <v>1.1000000000000001</v>
      </c>
      <c r="D7" s="101">
        <v>1.3</v>
      </c>
      <c r="E7" s="102">
        <v>1.1000000000000001</v>
      </c>
      <c r="F7" s="103">
        <v>1.1000000000000001</v>
      </c>
      <c r="G7" s="103">
        <v>1.3</v>
      </c>
      <c r="H7" s="101">
        <v>2.8702830101661299</v>
      </c>
      <c r="I7" s="102">
        <v>1.8233088336397301</v>
      </c>
      <c r="J7" s="32">
        <v>1.8531445542203366</v>
      </c>
      <c r="K7" s="32">
        <v>1.4737323905946254</v>
      </c>
      <c r="L7" s="141">
        <v>0.74944276485836847</v>
      </c>
      <c r="M7" s="141">
        <v>1.9025838261050421</v>
      </c>
    </row>
    <row r="8" spans="1:15" x14ac:dyDescent="0.75">
      <c r="A8" s="7" t="s">
        <v>4</v>
      </c>
      <c r="B8" s="101">
        <v>7.1</v>
      </c>
      <c r="C8" s="101">
        <v>9.5</v>
      </c>
      <c r="D8" s="101">
        <v>14.9</v>
      </c>
      <c r="E8" s="102">
        <v>14.2</v>
      </c>
      <c r="F8" s="103">
        <v>9.6</v>
      </c>
      <c r="G8" s="103">
        <v>11.5</v>
      </c>
      <c r="H8" s="101">
        <v>7.5435699652026402</v>
      </c>
      <c r="I8" s="102">
        <v>10.663831211887</v>
      </c>
      <c r="J8" s="32">
        <v>6.058947051210728</v>
      </c>
      <c r="K8" s="32">
        <v>10.688121903833569</v>
      </c>
      <c r="L8" s="141">
        <v>8.9577554893484113</v>
      </c>
      <c r="M8" s="141">
        <v>10.901105914291504</v>
      </c>
    </row>
    <row r="9" spans="1:15" x14ac:dyDescent="0.75">
      <c r="A9" s="91" t="s">
        <v>6</v>
      </c>
      <c r="B9" s="104">
        <v>12.3</v>
      </c>
      <c r="C9" s="104">
        <v>14.2</v>
      </c>
      <c r="D9" s="104">
        <v>18</v>
      </c>
      <c r="E9" s="105">
        <v>11.2</v>
      </c>
      <c r="F9" s="105">
        <v>16</v>
      </c>
      <c r="G9" s="105">
        <v>19.399999999999999</v>
      </c>
      <c r="H9" s="104">
        <v>22.310897888429199</v>
      </c>
      <c r="I9" s="105">
        <v>12.180348871319399</v>
      </c>
      <c r="J9" s="95">
        <v>11.549759798798288</v>
      </c>
      <c r="K9" s="95">
        <v>13.704143493733298</v>
      </c>
      <c r="L9" s="142">
        <v>14.277407861772643</v>
      </c>
      <c r="M9" s="142">
        <v>14.649786567235818</v>
      </c>
    </row>
    <row r="10" spans="1:15" ht="16.5" thickBot="1" x14ac:dyDescent="0.9">
      <c r="A10" s="11" t="s">
        <v>41</v>
      </c>
      <c r="B10" s="39">
        <f>SUM(B5:B9)</f>
        <v>39.900000000000006</v>
      </c>
      <c r="C10" s="39">
        <f t="shared" ref="C10:I10" si="0">SUM(C5:C9)</f>
        <v>46</v>
      </c>
      <c r="D10" s="39">
        <f t="shared" si="0"/>
        <v>60.6</v>
      </c>
      <c r="E10" s="39">
        <f t="shared" si="0"/>
        <v>58.3</v>
      </c>
      <c r="F10" s="39">
        <f t="shared" si="0"/>
        <v>60.300000000000004</v>
      </c>
      <c r="G10" s="39">
        <f t="shared" si="0"/>
        <v>56.499999999999993</v>
      </c>
      <c r="H10" s="39">
        <f t="shared" si="0"/>
        <v>69.448681442868477</v>
      </c>
      <c r="I10" s="39">
        <f t="shared" si="0"/>
        <v>59.255601429351429</v>
      </c>
      <c r="J10" s="35">
        <v>52.675065798154662</v>
      </c>
      <c r="K10" s="35">
        <v>59.06741141828423</v>
      </c>
      <c r="L10" s="143">
        <v>58.363564599924132</v>
      </c>
      <c r="M10" s="143">
        <v>64.430005088998954</v>
      </c>
    </row>
    <row r="11" spans="1:15" ht="16.5" thickTop="1" x14ac:dyDescent="0.75"/>
  </sheetData>
  <phoneticPr fontId="12" type="noConversion"/>
  <hyperlinks>
    <hyperlink ref="O5" location="'Table of Content'!A1" display="'Table of Content'!A1" xr:uid="{00000000-0004-0000-1500-000000000000}"/>
  </hyperlink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2:O12"/>
  <sheetViews>
    <sheetView workbookViewId="0">
      <pane xSplit="1" topLeftCell="B1" activePane="topRight" state="frozen"/>
      <selection pane="topRight" activeCell="M15" sqref="M15"/>
    </sheetView>
  </sheetViews>
  <sheetFormatPr defaultRowHeight="15.75" x14ac:dyDescent="0.75"/>
  <cols>
    <col min="1" max="1" width="17.7265625" style="4" bestFit="1" customWidth="1"/>
    <col min="2" max="5" width="7.36328125" style="4" bestFit="1" customWidth="1"/>
  </cols>
  <sheetData>
    <row r="2" spans="1:15" x14ac:dyDescent="0.75">
      <c r="A2" s="1" t="s">
        <v>63</v>
      </c>
    </row>
    <row r="3" spans="1:15" ht="16.5" thickBot="1" x14ac:dyDescent="0.9">
      <c r="I3" s="26"/>
      <c r="J3" s="26"/>
      <c r="K3" s="26"/>
    </row>
    <row r="4" spans="1:15" ht="16.5" thickTop="1" x14ac:dyDescent="0.75">
      <c r="A4" s="82" t="s">
        <v>0</v>
      </c>
      <c r="B4" s="106" t="s">
        <v>37</v>
      </c>
      <c r="C4" s="106" t="s">
        <v>38</v>
      </c>
      <c r="D4" s="106" t="s">
        <v>39</v>
      </c>
      <c r="E4" s="106" t="s">
        <v>40</v>
      </c>
      <c r="F4" s="106" t="s">
        <v>61</v>
      </c>
      <c r="G4" s="106" t="s">
        <v>62</v>
      </c>
      <c r="H4" s="106" t="s">
        <v>66</v>
      </c>
      <c r="I4" s="106" t="s">
        <v>67</v>
      </c>
      <c r="J4" s="106" t="s">
        <v>68</v>
      </c>
      <c r="K4" s="85" t="s">
        <v>69</v>
      </c>
      <c r="L4" s="106" t="s">
        <v>85</v>
      </c>
      <c r="M4" s="85" t="s">
        <v>86</v>
      </c>
      <c r="N4" s="80"/>
      <c r="O4" t="s">
        <v>54</v>
      </c>
    </row>
    <row r="5" spans="1:15" x14ac:dyDescent="0.75">
      <c r="A5" s="86" t="s">
        <v>7</v>
      </c>
      <c r="B5" s="108" t="s">
        <v>71</v>
      </c>
      <c r="C5" s="108" t="s">
        <v>71</v>
      </c>
      <c r="D5" s="108" t="s">
        <v>71</v>
      </c>
      <c r="E5" s="108">
        <v>1.1000000000000001</v>
      </c>
      <c r="F5" s="100">
        <v>1.5</v>
      </c>
      <c r="G5" s="100" t="s">
        <v>71</v>
      </c>
      <c r="H5" s="100">
        <v>0</v>
      </c>
      <c r="I5" s="100" t="s">
        <v>71</v>
      </c>
      <c r="J5" s="144">
        <v>0</v>
      </c>
      <c r="K5" s="144">
        <v>0</v>
      </c>
      <c r="L5" s="140">
        <v>0</v>
      </c>
      <c r="M5" s="140">
        <v>0</v>
      </c>
      <c r="O5" s="17" t="s">
        <v>53</v>
      </c>
    </row>
    <row r="6" spans="1:15" x14ac:dyDescent="0.75">
      <c r="A6" s="7" t="s">
        <v>8</v>
      </c>
      <c r="B6" s="109">
        <v>28.6</v>
      </c>
      <c r="C6" s="109">
        <v>31.6</v>
      </c>
      <c r="D6" s="109">
        <v>39.5</v>
      </c>
      <c r="E6" s="109">
        <v>49.1</v>
      </c>
      <c r="F6" s="103">
        <v>17.600000000000001</v>
      </c>
      <c r="G6" s="103">
        <v>23.5</v>
      </c>
      <c r="H6" s="103">
        <v>34.4621540651994</v>
      </c>
      <c r="I6" s="103">
        <v>28.7</v>
      </c>
      <c r="J6" s="145">
        <v>30.945116481957324</v>
      </c>
      <c r="K6" s="145">
        <v>30.131168462668754</v>
      </c>
      <c r="L6" s="141">
        <v>31.634539921606326</v>
      </c>
      <c r="M6" s="141">
        <v>31.454809199875225</v>
      </c>
    </row>
    <row r="7" spans="1:15" x14ac:dyDescent="0.75">
      <c r="A7" s="7" t="s">
        <v>9</v>
      </c>
      <c r="B7" s="109" t="s">
        <v>71</v>
      </c>
      <c r="C7" s="109" t="s">
        <v>71</v>
      </c>
      <c r="D7" s="109" t="s">
        <v>71</v>
      </c>
      <c r="E7" s="109">
        <v>0</v>
      </c>
      <c r="F7" s="103">
        <v>0</v>
      </c>
      <c r="G7" s="103" t="s">
        <v>71</v>
      </c>
      <c r="H7" s="103">
        <v>0</v>
      </c>
      <c r="I7" s="103" t="s">
        <v>71</v>
      </c>
      <c r="J7" s="145">
        <v>0</v>
      </c>
      <c r="K7" s="145">
        <v>0</v>
      </c>
      <c r="L7" s="141">
        <v>0</v>
      </c>
      <c r="M7" s="141">
        <v>0</v>
      </c>
    </row>
    <row r="8" spans="1:15" x14ac:dyDescent="0.75">
      <c r="A8" s="7" t="s">
        <v>10</v>
      </c>
      <c r="B8" s="109" t="s">
        <v>71</v>
      </c>
      <c r="C8" s="109" t="s">
        <v>71</v>
      </c>
      <c r="D8" s="109" t="s">
        <v>71</v>
      </c>
      <c r="E8" s="109" t="s">
        <v>71</v>
      </c>
      <c r="F8" s="103">
        <v>0</v>
      </c>
      <c r="G8" s="103" t="s">
        <v>71</v>
      </c>
      <c r="H8" s="103">
        <v>0</v>
      </c>
      <c r="I8" s="103" t="s">
        <v>71</v>
      </c>
      <c r="J8" s="145">
        <v>0</v>
      </c>
      <c r="K8" s="145">
        <v>0</v>
      </c>
      <c r="L8" s="141">
        <v>0</v>
      </c>
      <c r="M8" s="141">
        <v>0</v>
      </c>
    </row>
    <row r="9" spans="1:15" x14ac:dyDescent="0.75">
      <c r="A9" s="7" t="s">
        <v>11</v>
      </c>
      <c r="B9" s="109">
        <v>0</v>
      </c>
      <c r="C9" s="109">
        <v>0</v>
      </c>
      <c r="D9" s="109">
        <v>0</v>
      </c>
      <c r="E9" s="109">
        <v>0.2</v>
      </c>
      <c r="F9" s="103">
        <v>6.2</v>
      </c>
      <c r="G9" s="103">
        <v>3.1</v>
      </c>
      <c r="H9" s="103">
        <v>8.3537825726141102E-2</v>
      </c>
      <c r="I9" s="103">
        <v>0.1</v>
      </c>
      <c r="J9" s="145">
        <v>5.7432406970191335E-2</v>
      </c>
      <c r="K9" s="145">
        <v>5.6466256765955486E-2</v>
      </c>
      <c r="L9" s="141">
        <v>5.5175428454911045E-2</v>
      </c>
      <c r="M9" s="141">
        <v>5.7458480360218778E-3</v>
      </c>
    </row>
    <row r="10" spans="1:15" x14ac:dyDescent="0.75">
      <c r="A10" s="91" t="s">
        <v>12</v>
      </c>
      <c r="B10" s="110" t="s">
        <v>71</v>
      </c>
      <c r="C10" s="110" t="s">
        <v>71</v>
      </c>
      <c r="D10" s="110" t="s">
        <v>71</v>
      </c>
      <c r="E10" s="110">
        <v>0</v>
      </c>
      <c r="F10" s="110">
        <v>0</v>
      </c>
      <c r="G10" s="110" t="s">
        <v>71</v>
      </c>
      <c r="H10" s="111">
        <v>0</v>
      </c>
      <c r="I10" s="111" t="s">
        <v>71</v>
      </c>
      <c r="J10" s="146">
        <v>0</v>
      </c>
      <c r="K10" s="146">
        <v>0</v>
      </c>
      <c r="L10" s="142">
        <v>0</v>
      </c>
      <c r="M10" s="142">
        <v>0</v>
      </c>
    </row>
    <row r="11" spans="1:15" ht="16.5" thickBot="1" x14ac:dyDescent="0.9">
      <c r="A11" s="11" t="s">
        <v>41</v>
      </c>
      <c r="B11" s="107">
        <f>SUM(B5:B10)</f>
        <v>28.6</v>
      </c>
      <c r="C11" s="107">
        <f t="shared" ref="C11:I11" si="0">SUM(C5:C10)</f>
        <v>31.6</v>
      </c>
      <c r="D11" s="107">
        <f t="shared" si="0"/>
        <v>39.5</v>
      </c>
      <c r="E11" s="107">
        <f t="shared" si="0"/>
        <v>50.400000000000006</v>
      </c>
      <c r="F11" s="107">
        <f t="shared" si="0"/>
        <v>25.3</v>
      </c>
      <c r="G11" s="107">
        <f t="shared" si="0"/>
        <v>26.6</v>
      </c>
      <c r="H11" s="107">
        <f t="shared" si="0"/>
        <v>34.545691890925539</v>
      </c>
      <c r="I11" s="107">
        <f t="shared" si="0"/>
        <v>28.8</v>
      </c>
      <c r="J11" s="143">
        <v>31.002548888927517</v>
      </c>
      <c r="K11" s="143">
        <v>30.187634719434708</v>
      </c>
      <c r="L11" s="143">
        <v>31.689715350061238</v>
      </c>
      <c r="M11" s="143">
        <v>31.460555047911246</v>
      </c>
    </row>
    <row r="12" spans="1:15" ht="16.5" thickTop="1" x14ac:dyDescent="0.75"/>
  </sheetData>
  <phoneticPr fontId="12" type="noConversion"/>
  <hyperlinks>
    <hyperlink ref="O5" location="'Table of Content'!A1" display="'Table of Content'!A1" xr:uid="{00000000-0004-0000-1600-000000000000}"/>
  </hyperlink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2:O12"/>
  <sheetViews>
    <sheetView workbookViewId="0">
      <pane xSplit="1" topLeftCell="B1" activePane="topRight" state="frozen"/>
      <selection pane="topRight" activeCell="A2" sqref="A2"/>
    </sheetView>
  </sheetViews>
  <sheetFormatPr defaultRowHeight="15.75" x14ac:dyDescent="0.75"/>
  <cols>
    <col min="1" max="1" width="9.2265625" style="4" bestFit="1" customWidth="1"/>
    <col min="2" max="5" width="8.36328125" style="4" bestFit="1" customWidth="1"/>
    <col min="6" max="6" width="9.1328125" style="4"/>
  </cols>
  <sheetData>
    <row r="2" spans="1:15" x14ac:dyDescent="0.75">
      <c r="A2" s="1" t="s">
        <v>50</v>
      </c>
    </row>
    <row r="3" spans="1:15" ht="16.5" thickBot="1" x14ac:dyDescent="0.9">
      <c r="J3" s="26"/>
      <c r="K3" s="26"/>
    </row>
    <row r="4" spans="1:15" ht="16.5" thickTop="1" x14ac:dyDescent="0.75">
      <c r="A4" s="112" t="s">
        <v>36</v>
      </c>
      <c r="B4" s="83" t="s">
        <v>37</v>
      </c>
      <c r="C4" s="83" t="s">
        <v>38</v>
      </c>
      <c r="D4" s="83" t="s">
        <v>39</v>
      </c>
      <c r="E4" s="84" t="s">
        <v>40</v>
      </c>
      <c r="F4" s="84" t="s">
        <v>61</v>
      </c>
      <c r="G4" s="84" t="s">
        <v>62</v>
      </c>
      <c r="H4" s="84" t="s">
        <v>66</v>
      </c>
      <c r="I4" s="84" t="s">
        <v>67</v>
      </c>
      <c r="J4" s="79" t="s">
        <v>68</v>
      </c>
      <c r="K4" s="80" t="s">
        <v>70</v>
      </c>
      <c r="L4" s="84" t="s">
        <v>85</v>
      </c>
      <c r="M4" s="85" t="s">
        <v>86</v>
      </c>
      <c r="N4" s="80"/>
      <c r="O4" t="s">
        <v>54</v>
      </c>
    </row>
    <row r="5" spans="1:15" x14ac:dyDescent="0.75">
      <c r="A5" s="113" t="s">
        <v>1</v>
      </c>
      <c r="B5" s="98">
        <v>24.5</v>
      </c>
      <c r="C5" s="98">
        <v>26.6</v>
      </c>
      <c r="D5" s="98">
        <v>33.5</v>
      </c>
      <c r="E5" s="99">
        <v>28.6</v>
      </c>
      <c r="F5" s="100">
        <v>11.6</v>
      </c>
      <c r="G5" s="100">
        <v>10.199999999999999</v>
      </c>
      <c r="H5" s="100">
        <v>18.687464808204599</v>
      </c>
      <c r="I5" s="100">
        <v>9.7611979352246507</v>
      </c>
      <c r="J5" s="90">
        <v>13.247154170882663</v>
      </c>
      <c r="K5" s="89">
        <v>11</v>
      </c>
      <c r="L5" s="137">
        <v>12.991746648927228</v>
      </c>
      <c r="M5" s="137">
        <v>11.989978370686021</v>
      </c>
      <c r="O5" s="17" t="s">
        <v>53</v>
      </c>
    </row>
    <row r="6" spans="1:15" x14ac:dyDescent="0.75">
      <c r="A6" s="114" t="s">
        <v>2</v>
      </c>
      <c r="B6" s="101">
        <v>0.6</v>
      </c>
      <c r="C6" s="101">
        <v>0.1</v>
      </c>
      <c r="D6" s="101">
        <v>0.1</v>
      </c>
      <c r="E6" s="102">
        <v>3.8</v>
      </c>
      <c r="F6" s="103">
        <v>4.9000000000000004</v>
      </c>
      <c r="G6" s="103">
        <v>1</v>
      </c>
      <c r="H6" s="103">
        <v>2.07310994955224</v>
      </c>
      <c r="I6" s="103">
        <v>3.5322827755752999</v>
      </c>
      <c r="J6" s="32">
        <v>5.8854239843206537</v>
      </c>
      <c r="K6" s="37">
        <v>6.4</v>
      </c>
      <c r="L6" s="138">
        <v>3.7332012669401875</v>
      </c>
      <c r="M6" s="138">
        <v>5.6656777229130535</v>
      </c>
    </row>
    <row r="7" spans="1:15" x14ac:dyDescent="0.75">
      <c r="A7" s="114" t="s">
        <v>3</v>
      </c>
      <c r="B7" s="101">
        <v>0.1</v>
      </c>
      <c r="C7" s="101">
        <v>0.1</v>
      </c>
      <c r="D7" s="101">
        <v>0.1</v>
      </c>
      <c r="E7" s="102">
        <v>0.5</v>
      </c>
      <c r="F7" s="103">
        <v>0.4</v>
      </c>
      <c r="G7" s="103">
        <v>0.2</v>
      </c>
      <c r="H7" s="103">
        <v>0.20872583368869899</v>
      </c>
      <c r="I7" s="103">
        <v>0.13574162596060699</v>
      </c>
      <c r="J7" s="32">
        <v>0.31619990625109801</v>
      </c>
      <c r="K7" s="37">
        <v>0.5</v>
      </c>
      <c r="L7" s="138">
        <v>2.3077525281664069</v>
      </c>
      <c r="M7" s="138">
        <v>0.98213022621199164</v>
      </c>
    </row>
    <row r="8" spans="1:15" x14ac:dyDescent="0.75">
      <c r="A8" s="114" t="s">
        <v>4</v>
      </c>
      <c r="B8" s="101">
        <v>1.3</v>
      </c>
      <c r="C8" s="101">
        <v>1.2</v>
      </c>
      <c r="D8" s="101">
        <v>0.8</v>
      </c>
      <c r="E8" s="102">
        <v>6.3</v>
      </c>
      <c r="F8" s="103">
        <v>1.3</v>
      </c>
      <c r="G8" s="103">
        <v>0.2</v>
      </c>
      <c r="H8" s="103">
        <v>0.30310884041331798</v>
      </c>
      <c r="I8" s="103">
        <v>0.71160304784317996</v>
      </c>
      <c r="J8" s="32">
        <v>0.13846171100328503</v>
      </c>
      <c r="K8" s="37">
        <v>0.2</v>
      </c>
      <c r="L8" s="138">
        <v>0.10059225552434567</v>
      </c>
      <c r="M8" s="138">
        <v>0.373086317481991</v>
      </c>
    </row>
    <row r="9" spans="1:15" x14ac:dyDescent="0.75">
      <c r="A9" s="115" t="s">
        <v>6</v>
      </c>
      <c r="B9" s="104">
        <v>2.2000000000000002</v>
      </c>
      <c r="C9" s="104">
        <v>3.6</v>
      </c>
      <c r="D9" s="104">
        <v>5</v>
      </c>
      <c r="E9" s="105">
        <v>11.3</v>
      </c>
      <c r="F9" s="105">
        <v>7.2</v>
      </c>
      <c r="G9" s="105">
        <v>15</v>
      </c>
      <c r="H9" s="105">
        <v>13.2732824590666</v>
      </c>
      <c r="I9" s="105">
        <v>14.6529274619503</v>
      </c>
      <c r="J9" s="95">
        <v>11.415309116469817</v>
      </c>
      <c r="K9" s="116">
        <v>12</v>
      </c>
      <c r="L9" s="139">
        <v>12.556422650503071</v>
      </c>
      <c r="M9" s="139">
        <v>12.449682410618188</v>
      </c>
    </row>
    <row r="10" spans="1:15" ht="16.5" thickBot="1" x14ac:dyDescent="0.9">
      <c r="A10" s="41" t="s">
        <v>41</v>
      </c>
      <c r="B10" s="39">
        <f>SUM(B5:B9)</f>
        <v>28.700000000000003</v>
      </c>
      <c r="C10" s="39">
        <f t="shared" ref="C10:I10" si="0">SUM(C5:C9)</f>
        <v>31.600000000000005</v>
      </c>
      <c r="D10" s="39">
        <f t="shared" si="0"/>
        <v>39.5</v>
      </c>
      <c r="E10" s="39">
        <f t="shared" si="0"/>
        <v>50.5</v>
      </c>
      <c r="F10" s="39">
        <f t="shared" si="0"/>
        <v>25.4</v>
      </c>
      <c r="G10" s="39">
        <f t="shared" si="0"/>
        <v>26.599999999999998</v>
      </c>
      <c r="H10" s="39">
        <f t="shared" si="0"/>
        <v>34.545691890925454</v>
      </c>
      <c r="I10" s="39">
        <f t="shared" si="0"/>
        <v>28.793752846554039</v>
      </c>
      <c r="J10" s="35">
        <v>31.002548888927517</v>
      </c>
      <c r="K10" s="40">
        <v>30.2</v>
      </c>
      <c r="L10" s="147">
        <v>31.689715350061238</v>
      </c>
      <c r="M10" s="147">
        <v>31.460555047911246</v>
      </c>
    </row>
    <row r="11" spans="1:15" ht="16.5" thickTop="1" x14ac:dyDescent="0.75"/>
    <row r="12" spans="1:15" x14ac:dyDescent="0.75">
      <c r="K12" s="148"/>
    </row>
  </sheetData>
  <phoneticPr fontId="12" type="noConversion"/>
  <hyperlinks>
    <hyperlink ref="O5" location="'Table of Content'!A1" display="'Table of Content'!A1" xr:uid="{00000000-0004-0000-1700-000000000000}"/>
  </hyperlinks>
  <pageMargins left="0.7" right="0.7" top="0.75" bottom="0.75" header="0.3" footer="0.3"/>
  <pageSetup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3B5F84-ABC5-49A7-A04D-2A41CFB45FBD}">
  <dimension ref="A2:P13"/>
  <sheetViews>
    <sheetView zoomScale="108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P5" sqref="P5"/>
    </sheetView>
  </sheetViews>
  <sheetFormatPr defaultColWidth="9" defaultRowHeight="15.75" x14ac:dyDescent="0.75"/>
  <cols>
    <col min="1" max="1" width="22.1328125" style="118" customWidth="1"/>
    <col min="2" max="2" width="6.6328125" style="118" customWidth="1"/>
    <col min="3" max="3" width="6.7265625" style="118" customWidth="1"/>
    <col min="4" max="4" width="6.5" style="118" customWidth="1"/>
    <col min="5" max="5" width="5.5" style="118" customWidth="1"/>
    <col min="6" max="6" width="6.1328125" style="118" customWidth="1"/>
    <col min="7" max="7" width="6.36328125" style="118" customWidth="1"/>
    <col min="8" max="8" width="7" style="118" customWidth="1"/>
    <col min="9" max="9" width="6.86328125" style="118" customWidth="1"/>
    <col min="10" max="10" width="6.7265625" style="118" customWidth="1"/>
    <col min="11" max="11" width="6.6328125" style="118" customWidth="1"/>
    <col min="12" max="12" width="6.6328125" style="117" customWidth="1"/>
    <col min="13" max="16384" width="9" style="117"/>
  </cols>
  <sheetData>
    <row r="2" spans="1:16" x14ac:dyDescent="0.75">
      <c r="A2" s="125" t="s">
        <v>91</v>
      </c>
    </row>
    <row r="3" spans="1:16" ht="16.5" thickBot="1" x14ac:dyDescent="0.9"/>
    <row r="4" spans="1:16" ht="16.25" thickTop="1" x14ac:dyDescent="0.45">
      <c r="A4" s="126" t="s">
        <v>90</v>
      </c>
      <c r="B4" s="127">
        <v>2015</v>
      </c>
      <c r="C4" s="127">
        <v>2016</v>
      </c>
      <c r="D4" s="127">
        <v>2017</v>
      </c>
      <c r="E4" s="127">
        <v>2018</v>
      </c>
      <c r="F4" s="127">
        <v>2019</v>
      </c>
      <c r="G4" s="127">
        <v>2020</v>
      </c>
      <c r="H4" s="127">
        <v>2021</v>
      </c>
      <c r="I4" s="127">
        <v>2022</v>
      </c>
      <c r="J4" s="127">
        <v>2023</v>
      </c>
      <c r="K4" s="127">
        <v>2024</v>
      </c>
      <c r="L4" s="127">
        <v>2025</v>
      </c>
      <c r="P4" s="117" t="s">
        <v>54</v>
      </c>
    </row>
    <row r="5" spans="1:16" x14ac:dyDescent="0.75">
      <c r="A5" s="128" t="s">
        <v>89</v>
      </c>
      <c r="B5" s="129">
        <v>338.1</v>
      </c>
      <c r="C5" s="129">
        <v>363</v>
      </c>
      <c r="D5" s="129">
        <v>381.1</v>
      </c>
      <c r="E5" s="129">
        <v>392</v>
      </c>
      <c r="F5" s="129">
        <v>458</v>
      </c>
      <c r="G5" s="129">
        <v>120.5</v>
      </c>
      <c r="H5" s="129">
        <v>149.9</v>
      </c>
      <c r="I5" s="129">
        <v>400.2</v>
      </c>
      <c r="J5" s="130">
        <v>563.9</v>
      </c>
      <c r="K5" s="131">
        <v>579.46187831715497</v>
      </c>
      <c r="L5" s="131">
        <v>604.49477844476428</v>
      </c>
      <c r="P5" s="124" t="s">
        <v>53</v>
      </c>
    </row>
    <row r="6" spans="1:16" x14ac:dyDescent="0.75">
      <c r="A6" s="132" t="s">
        <v>88</v>
      </c>
      <c r="B6" s="133">
        <v>308.2</v>
      </c>
      <c r="C6" s="133">
        <v>321.10000000000002</v>
      </c>
      <c r="D6" s="133">
        <v>370.8</v>
      </c>
      <c r="E6" s="133">
        <v>345.2</v>
      </c>
      <c r="F6" s="133">
        <v>336.1</v>
      </c>
      <c r="G6" s="133">
        <v>104.4</v>
      </c>
      <c r="H6" s="133">
        <v>189.2</v>
      </c>
      <c r="I6" s="133">
        <v>271.60000000000002</v>
      </c>
      <c r="J6" s="134">
        <v>355.2</v>
      </c>
      <c r="K6" s="135">
        <v>363.87599656686399</v>
      </c>
      <c r="L6" s="162">
        <v>358.9</v>
      </c>
    </row>
    <row r="7" spans="1:16" ht="16.25" thickBot="1" x14ac:dyDescent="0.6">
      <c r="A7" s="123" t="s">
        <v>87</v>
      </c>
      <c r="B7" s="122">
        <v>29.9</v>
      </c>
      <c r="C7" s="122">
        <v>41.9</v>
      </c>
      <c r="D7" s="122">
        <v>10.3</v>
      </c>
      <c r="E7" s="122">
        <v>46.8</v>
      </c>
      <c r="F7" s="122">
        <v>121.9</v>
      </c>
      <c r="G7" s="122">
        <v>16.100000000000001</v>
      </c>
      <c r="H7" s="122">
        <v>-39.299999999999997</v>
      </c>
      <c r="I7" s="122">
        <v>128.6</v>
      </c>
      <c r="J7" s="121">
        <v>208.7</v>
      </c>
      <c r="K7" s="120">
        <v>215.58588175029101</v>
      </c>
      <c r="L7" s="163">
        <f>L5-L6</f>
        <v>245.5947784447643</v>
      </c>
    </row>
    <row r="8" spans="1:16" ht="16.5" thickTop="1" x14ac:dyDescent="0.75"/>
    <row r="12" spans="1:16" x14ac:dyDescent="0.75">
      <c r="G12" s="119"/>
    </row>
    <row r="13" spans="1:16" x14ac:dyDescent="0.75">
      <c r="G13" s="119"/>
    </row>
  </sheetData>
  <hyperlinks>
    <hyperlink ref="P5" location="'Table of Content'!A1" display="Table of Content'!A1" xr:uid="{4BCE74A5-04AD-4981-9A53-D9BD84359A74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10"/>
  <sheetViews>
    <sheetView topLeftCell="B1" zoomScaleNormal="100" workbookViewId="0">
      <selection activeCell="B14" sqref="B14"/>
    </sheetView>
  </sheetViews>
  <sheetFormatPr defaultRowHeight="15.75" x14ac:dyDescent="0.75"/>
  <cols>
    <col min="1" max="1" width="25.1328125" style="4" bestFit="1" customWidth="1"/>
    <col min="2" max="2" width="9.6328125" style="4" bestFit="1" customWidth="1"/>
    <col min="3" max="3" width="10.36328125" style="4" bestFit="1" customWidth="1"/>
    <col min="4" max="4" width="8.2265625" style="4" bestFit="1" customWidth="1"/>
    <col min="5" max="5" width="8.1328125" style="4" bestFit="1" customWidth="1"/>
    <col min="6" max="6" width="7.86328125" style="4" bestFit="1" customWidth="1"/>
    <col min="7" max="7" width="8.2265625" style="4" bestFit="1" customWidth="1"/>
    <col min="8" max="11" width="9.1328125" style="3"/>
  </cols>
  <sheetData>
    <row r="1" spans="1:13" x14ac:dyDescent="0.75">
      <c r="A1" s="4" t="s">
        <v>95</v>
      </c>
    </row>
    <row r="2" spans="1:13" x14ac:dyDescent="0.75">
      <c r="A2" s="1" t="s">
        <v>13</v>
      </c>
    </row>
    <row r="3" spans="1:13" ht="16.5" thickBot="1" x14ac:dyDescent="0.9"/>
    <row r="4" spans="1:13" ht="17" thickTop="1" thickBot="1" x14ac:dyDescent="0.9">
      <c r="A4" s="6" t="s">
        <v>0</v>
      </c>
      <c r="B4" s="71" t="s">
        <v>1</v>
      </c>
      <c r="C4" s="71" t="s">
        <v>2</v>
      </c>
      <c r="D4" s="71" t="s">
        <v>3</v>
      </c>
      <c r="E4" s="71" t="s">
        <v>4</v>
      </c>
      <c r="F4" s="71" t="s">
        <v>5</v>
      </c>
      <c r="G4" s="71" t="s">
        <v>6</v>
      </c>
      <c r="M4" t="s">
        <v>54</v>
      </c>
    </row>
    <row r="5" spans="1:13" x14ac:dyDescent="0.75">
      <c r="A5" s="7" t="s">
        <v>7</v>
      </c>
      <c r="B5" s="68">
        <v>10.865384615384615</v>
      </c>
      <c r="C5" s="68">
        <v>192.625</v>
      </c>
      <c r="D5" s="68"/>
      <c r="E5" s="68">
        <v>8.4657534246575334</v>
      </c>
      <c r="F5" s="68">
        <v>1.024390243902439</v>
      </c>
      <c r="G5" s="68">
        <v>14.266666666666667</v>
      </c>
      <c r="M5" s="17" t="s">
        <v>53</v>
      </c>
    </row>
    <row r="6" spans="1:13" x14ac:dyDescent="0.75">
      <c r="A6" s="7" t="s">
        <v>8</v>
      </c>
      <c r="B6" s="68">
        <v>8.5032679738562091</v>
      </c>
      <c r="C6" s="68">
        <v>93.675675675675677</v>
      </c>
      <c r="D6" s="68">
        <v>18</v>
      </c>
      <c r="E6" s="68">
        <v>6.2073170731707314</v>
      </c>
      <c r="F6" s="68">
        <v>1.1500920810313076</v>
      </c>
      <c r="G6" s="68">
        <v>10.415807560137457</v>
      </c>
    </row>
    <row r="7" spans="1:13" x14ac:dyDescent="0.75">
      <c r="A7" s="7" t="s">
        <v>9</v>
      </c>
      <c r="B7" s="68">
        <v>13.187845303867404</v>
      </c>
      <c r="C7" s="68">
        <v>45.111111111111114</v>
      </c>
      <c r="D7" s="68"/>
      <c r="E7" s="68">
        <v>11.37007874015748</v>
      </c>
      <c r="F7" s="68">
        <v>1.0350877192982457</v>
      </c>
      <c r="G7" s="68">
        <v>17.863453815261042</v>
      </c>
    </row>
    <row r="8" spans="1:13" x14ac:dyDescent="0.75">
      <c r="A8" s="7" t="s">
        <v>10</v>
      </c>
      <c r="B8" s="68">
        <v>12.493150684931507</v>
      </c>
      <c r="C8" s="68">
        <v>16.142857142857142</v>
      </c>
      <c r="D8" s="68">
        <v>4</v>
      </c>
      <c r="E8" s="68">
        <v>11</v>
      </c>
      <c r="F8" s="68">
        <v>1.1176470588235294</v>
      </c>
      <c r="G8" s="68">
        <v>22.191176470588236</v>
      </c>
    </row>
    <row r="9" spans="1:13" x14ac:dyDescent="0.75">
      <c r="A9" s="7" t="s">
        <v>11</v>
      </c>
      <c r="B9" s="68">
        <v>7.6211293260473587</v>
      </c>
      <c r="C9" s="68">
        <v>186.88983050847457</v>
      </c>
      <c r="D9" s="68">
        <v>7.5</v>
      </c>
      <c r="E9" s="68">
        <v>8.961904761904762</v>
      </c>
      <c r="F9" s="68">
        <v>1.0340909090909092</v>
      </c>
      <c r="G9" s="68">
        <v>13.124031007751938</v>
      </c>
    </row>
    <row r="10" spans="1:13" ht="16.5" thickBot="1" x14ac:dyDescent="0.9">
      <c r="A10" s="8" t="s">
        <v>12</v>
      </c>
      <c r="B10" s="73">
        <v>15.639999961853027</v>
      </c>
      <c r="C10" s="73"/>
      <c r="D10" s="73">
        <v>19</v>
      </c>
      <c r="E10" s="73">
        <v>6.2</v>
      </c>
      <c r="F10" s="73">
        <v>1.1515151515151516</v>
      </c>
      <c r="G10" s="73">
        <v>11.714285714285714</v>
      </c>
    </row>
  </sheetData>
  <hyperlinks>
    <hyperlink ref="M5" location="'Table of Content'!A1" display="'Table of Content'!A1" xr:uid="{00000000-0004-0000-0200-000000000000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M10"/>
  <sheetViews>
    <sheetView zoomScale="99" zoomScaleNormal="99" workbookViewId="0">
      <selection activeCell="C21" sqref="C21"/>
    </sheetView>
  </sheetViews>
  <sheetFormatPr defaultRowHeight="15.75" x14ac:dyDescent="0.75"/>
  <cols>
    <col min="1" max="1" width="25.1328125" style="4" bestFit="1" customWidth="1"/>
    <col min="2" max="2" width="9.5" style="4" bestFit="1" customWidth="1"/>
    <col min="3" max="3" width="10.2265625" style="4" bestFit="1" customWidth="1"/>
    <col min="4" max="4" width="7.2265625" style="4" bestFit="1" customWidth="1"/>
    <col min="5" max="5" width="8.1328125" style="4" bestFit="1" customWidth="1"/>
    <col min="6" max="6" width="7.7265625" style="4" bestFit="1" customWidth="1"/>
    <col min="7" max="7" width="5.2265625" style="4" bestFit="1" customWidth="1"/>
    <col min="8" max="11" width="9.1328125" style="4"/>
  </cols>
  <sheetData>
    <row r="2" spans="1:13" x14ac:dyDescent="0.75">
      <c r="A2" s="1" t="s">
        <v>14</v>
      </c>
    </row>
    <row r="3" spans="1:13" ht="16.5" thickBot="1" x14ac:dyDescent="0.9"/>
    <row r="4" spans="1:13" ht="17.25" thickTop="1" thickBot="1" x14ac:dyDescent="0.9">
      <c r="A4" s="6" t="s">
        <v>0</v>
      </c>
      <c r="B4" s="71" t="s">
        <v>1</v>
      </c>
      <c r="C4" s="71" t="s">
        <v>2</v>
      </c>
      <c r="D4" s="71" t="s">
        <v>3</v>
      </c>
      <c r="E4" s="71" t="s">
        <v>4</v>
      </c>
      <c r="F4" s="71" t="s">
        <v>5</v>
      </c>
      <c r="G4" s="71" t="s">
        <v>6</v>
      </c>
      <c r="M4" t="s">
        <v>54</v>
      </c>
    </row>
    <row r="5" spans="1:13" x14ac:dyDescent="0.75">
      <c r="A5" s="7" t="s">
        <v>7</v>
      </c>
      <c r="B5" s="68">
        <v>5</v>
      </c>
      <c r="C5" s="68"/>
      <c r="D5" s="68"/>
      <c r="E5" s="68">
        <v>7</v>
      </c>
      <c r="F5" s="68">
        <v>1</v>
      </c>
      <c r="G5" s="68">
        <v>3.5714285714285716</v>
      </c>
      <c r="M5" s="17" t="s">
        <v>53</v>
      </c>
    </row>
    <row r="6" spans="1:13" x14ac:dyDescent="0.75">
      <c r="A6" s="7" t="s">
        <v>8</v>
      </c>
      <c r="B6" s="68">
        <v>1.2916819156166675</v>
      </c>
      <c r="C6" s="68">
        <v>165.64</v>
      </c>
      <c r="D6" s="68">
        <v>7.5877862595419847</v>
      </c>
      <c r="E6" s="68">
        <v>2.8502673796791442</v>
      </c>
      <c r="F6" s="68">
        <v>1</v>
      </c>
      <c r="G6" s="68">
        <v>5.8686517783291974</v>
      </c>
    </row>
    <row r="7" spans="1:13" x14ac:dyDescent="0.75">
      <c r="A7" s="7" t="s">
        <v>9</v>
      </c>
      <c r="B7" s="68">
        <v>7.25</v>
      </c>
      <c r="C7" s="68">
        <v>89.333333333333329</v>
      </c>
      <c r="D7" s="68"/>
      <c r="E7" s="68">
        <v>6.096774193548387</v>
      </c>
      <c r="F7" s="68">
        <v>1</v>
      </c>
      <c r="G7" s="68">
        <v>6.9142857142857146</v>
      </c>
    </row>
    <row r="8" spans="1:13" x14ac:dyDescent="0.75">
      <c r="A8" s="7" t="s">
        <v>10</v>
      </c>
      <c r="B8" s="68">
        <v>2.5</v>
      </c>
      <c r="C8" s="68"/>
      <c r="D8" s="68"/>
      <c r="E8" s="68">
        <v>10.846153846153847</v>
      </c>
      <c r="F8" s="68">
        <v>1</v>
      </c>
      <c r="G8" s="68">
        <v>20.875</v>
      </c>
    </row>
    <row r="9" spans="1:13" x14ac:dyDescent="0.75">
      <c r="A9" s="7" t="s">
        <v>11</v>
      </c>
      <c r="B9" s="68">
        <v>8.3529411764705888</v>
      </c>
      <c r="C9" s="68">
        <v>140.46666666666667</v>
      </c>
      <c r="D9" s="68">
        <v>82.666666666666671</v>
      </c>
      <c r="E9" s="68">
        <v>5.4545454545454541</v>
      </c>
      <c r="F9" s="68">
        <v>1</v>
      </c>
      <c r="G9" s="68">
        <v>13.6</v>
      </c>
    </row>
    <row r="10" spans="1:13" ht="16.5" thickBot="1" x14ac:dyDescent="0.9">
      <c r="A10" s="8" t="s">
        <v>12</v>
      </c>
      <c r="B10" s="73">
        <v>2</v>
      </c>
      <c r="C10" s="73"/>
      <c r="D10" s="73"/>
      <c r="E10" s="73">
        <v>5.0999999999999996</v>
      </c>
      <c r="F10" s="73">
        <v>1</v>
      </c>
      <c r="G10" s="73">
        <v>7.5</v>
      </c>
    </row>
  </sheetData>
  <hyperlinks>
    <hyperlink ref="M5" location="'Table of Content'!A1" display="'Table of Content'!A1" xr:uid="{00000000-0004-0000-0300-000000000000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M10"/>
  <sheetViews>
    <sheetView zoomScaleNormal="100" workbookViewId="0">
      <selection activeCell="B16" sqref="B16"/>
    </sheetView>
  </sheetViews>
  <sheetFormatPr defaultRowHeight="15.75" x14ac:dyDescent="0.75"/>
  <cols>
    <col min="1" max="1" width="25.1328125" style="4" bestFit="1" customWidth="1"/>
    <col min="2" max="2" width="9.6328125" style="4" bestFit="1" customWidth="1"/>
    <col min="3" max="3" width="10.36328125" style="4" bestFit="1" customWidth="1"/>
    <col min="4" max="4" width="7.36328125" style="4" bestFit="1" customWidth="1"/>
    <col min="5" max="5" width="8.1328125" style="4" bestFit="1" customWidth="1"/>
    <col min="6" max="6" width="7.86328125" style="4" bestFit="1" customWidth="1"/>
    <col min="7" max="7" width="7.2265625" style="4" bestFit="1" customWidth="1"/>
    <col min="8" max="9" width="9.1328125" style="4"/>
  </cols>
  <sheetData>
    <row r="2" spans="1:13" x14ac:dyDescent="0.75">
      <c r="A2" s="1" t="s">
        <v>15</v>
      </c>
    </row>
    <row r="3" spans="1:13" ht="16.5" thickBot="1" x14ac:dyDescent="0.9"/>
    <row r="4" spans="1:13" ht="17.25" thickTop="1" thickBot="1" x14ac:dyDescent="0.9">
      <c r="A4" s="6" t="s">
        <v>0</v>
      </c>
      <c r="B4" s="71" t="s">
        <v>1</v>
      </c>
      <c r="C4" s="71" t="s">
        <v>2</v>
      </c>
      <c r="D4" s="71" t="s">
        <v>3</v>
      </c>
      <c r="E4" s="71" t="s">
        <v>4</v>
      </c>
      <c r="F4" s="71" t="s">
        <v>5</v>
      </c>
      <c r="G4" s="71" t="s">
        <v>6</v>
      </c>
      <c r="M4" t="s">
        <v>54</v>
      </c>
    </row>
    <row r="5" spans="1:13" x14ac:dyDescent="0.75">
      <c r="A5" s="7" t="s">
        <v>7</v>
      </c>
      <c r="B5" s="68">
        <v>107.89688300169431</v>
      </c>
      <c r="C5" s="68">
        <v>62.441909730434418</v>
      </c>
      <c r="D5" s="68"/>
      <c r="E5" s="68">
        <v>133.8574306474973</v>
      </c>
      <c r="F5" s="68">
        <v>60.191748787717124</v>
      </c>
      <c r="G5" s="68">
        <v>97.749965190887451</v>
      </c>
      <c r="M5" s="17" t="s">
        <v>53</v>
      </c>
    </row>
    <row r="6" spans="1:13" x14ac:dyDescent="0.75">
      <c r="A6" s="7" t="s">
        <v>8</v>
      </c>
      <c r="B6" s="68">
        <v>102.26068063070572</v>
      </c>
      <c r="C6" s="68">
        <v>33.741161443091727</v>
      </c>
      <c r="D6" s="68">
        <v>47.165799685886931</v>
      </c>
      <c r="E6" s="68">
        <v>115.32290593589225</v>
      </c>
      <c r="F6" s="68">
        <v>62.822943990840876</v>
      </c>
      <c r="G6" s="68">
        <v>55.70452542157517</v>
      </c>
    </row>
    <row r="7" spans="1:13" x14ac:dyDescent="0.75">
      <c r="A7" s="7" t="s">
        <v>9</v>
      </c>
      <c r="B7" s="68">
        <v>117.48465417399591</v>
      </c>
      <c r="C7" s="68">
        <v>74.376233312818741</v>
      </c>
      <c r="D7" s="68"/>
      <c r="E7" s="68">
        <v>122.96693529481963</v>
      </c>
      <c r="F7" s="68">
        <v>53.900566183056746</v>
      </c>
      <c r="G7" s="68">
        <v>66.201292420247469</v>
      </c>
    </row>
    <row r="8" spans="1:13" x14ac:dyDescent="0.75">
      <c r="A8" s="7" t="s">
        <v>10</v>
      </c>
      <c r="B8" s="68">
        <v>110.2570613475695</v>
      </c>
      <c r="C8" s="68">
        <v>29.794935030596598</v>
      </c>
      <c r="D8" s="68">
        <v>137.5</v>
      </c>
      <c r="E8" s="68">
        <v>138.00957754495982</v>
      </c>
      <c r="F8" s="68">
        <v>67.750894717141691</v>
      </c>
      <c r="G8" s="68">
        <v>79.437803046376104</v>
      </c>
    </row>
    <row r="9" spans="1:13" x14ac:dyDescent="0.75">
      <c r="A9" s="7" t="s">
        <v>11</v>
      </c>
      <c r="B9" s="68">
        <v>121.20331771886197</v>
      </c>
      <c r="C9" s="68">
        <v>38.658334328966625</v>
      </c>
      <c r="D9" s="72">
        <v>73.072708765665695</v>
      </c>
      <c r="E9" s="68">
        <v>146.60472769013472</v>
      </c>
      <c r="F9" s="68">
        <v>59.090437178874943</v>
      </c>
      <c r="G9" s="68">
        <v>76.722770580487662</v>
      </c>
    </row>
    <row r="10" spans="1:13" ht="16.5" thickBot="1" x14ac:dyDescent="0.9">
      <c r="A10" s="8" t="s">
        <v>12</v>
      </c>
      <c r="B10" s="73">
        <v>99.229941892623899</v>
      </c>
      <c r="C10" s="73"/>
      <c r="D10" s="74">
        <v>155.89471435546875</v>
      </c>
      <c r="E10" s="73">
        <v>179.50935020446778</v>
      </c>
      <c r="F10" s="73">
        <v>74.803984685377642</v>
      </c>
      <c r="G10" s="73">
        <v>88.616590227399556</v>
      </c>
    </row>
  </sheetData>
  <hyperlinks>
    <hyperlink ref="M5" location="'Table of Content'!A1" display="'Table of Content'!A1" xr:uid="{00000000-0004-0000-0400-000000000000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M10"/>
  <sheetViews>
    <sheetView zoomScaleNormal="100" workbookViewId="0">
      <selection activeCell="F14" sqref="F14"/>
    </sheetView>
  </sheetViews>
  <sheetFormatPr defaultRowHeight="15.75" x14ac:dyDescent="0.75"/>
  <cols>
    <col min="1" max="1" width="25.1328125" style="4" bestFit="1" customWidth="1"/>
    <col min="2" max="2" width="9.6328125" style="4" bestFit="1" customWidth="1"/>
    <col min="3" max="3" width="10.36328125" style="4" bestFit="1" customWidth="1"/>
    <col min="4" max="4" width="7.36328125" style="4" bestFit="1" customWidth="1"/>
    <col min="5" max="5" width="8.2265625" style="4" bestFit="1" customWidth="1"/>
    <col min="6" max="6" width="7.86328125" style="4" bestFit="1" customWidth="1"/>
    <col min="7" max="7" width="7.2265625" style="4" bestFit="1" customWidth="1"/>
    <col min="8" max="8" width="9.1328125" style="4"/>
  </cols>
  <sheetData>
    <row r="2" spans="1:13" x14ac:dyDescent="0.75">
      <c r="A2" s="1" t="s">
        <v>16</v>
      </c>
    </row>
    <row r="3" spans="1:13" ht="16.5" thickBot="1" x14ac:dyDescent="0.9"/>
    <row r="4" spans="1:13" ht="17.25" thickTop="1" thickBot="1" x14ac:dyDescent="0.9">
      <c r="A4" s="6" t="s">
        <v>0</v>
      </c>
      <c r="B4" s="71" t="s">
        <v>1</v>
      </c>
      <c r="C4" s="71" t="s">
        <v>2</v>
      </c>
      <c r="D4" s="71" t="s">
        <v>3</v>
      </c>
      <c r="E4" s="71" t="s">
        <v>4</v>
      </c>
      <c r="F4" s="71" t="s">
        <v>5</v>
      </c>
      <c r="G4" s="71" t="s">
        <v>6</v>
      </c>
      <c r="M4" t="s">
        <v>54</v>
      </c>
    </row>
    <row r="5" spans="1:13" x14ac:dyDescent="0.75">
      <c r="A5" s="7" t="s">
        <v>7</v>
      </c>
      <c r="B5" s="68">
        <v>28.812858819961548</v>
      </c>
      <c r="C5" s="72"/>
      <c r="D5" s="68"/>
      <c r="E5" s="68">
        <v>92.498471959431967</v>
      </c>
      <c r="F5" s="68">
        <v>34.885634422302246</v>
      </c>
      <c r="G5" s="68">
        <v>82.201266697474892</v>
      </c>
      <c r="M5" s="17" t="s">
        <v>53</v>
      </c>
    </row>
    <row r="6" spans="1:13" x14ac:dyDescent="0.75">
      <c r="A6" s="7" t="s">
        <v>8</v>
      </c>
      <c r="B6" s="68">
        <v>16.97494705404603</v>
      </c>
      <c r="C6" s="68">
        <v>17.434516847372056</v>
      </c>
      <c r="D6" s="68">
        <v>51.216751768654234</v>
      </c>
      <c r="E6" s="68">
        <v>30.838104623763318</v>
      </c>
      <c r="F6" s="68">
        <v>12.728027472156967</v>
      </c>
      <c r="G6" s="68">
        <v>13.100669299836392</v>
      </c>
    </row>
    <row r="7" spans="1:13" x14ac:dyDescent="0.75">
      <c r="A7" s="7" t="s">
        <v>9</v>
      </c>
      <c r="B7" s="68">
        <v>51.654421162605288</v>
      </c>
      <c r="C7" s="68">
        <v>2.0743334293365479</v>
      </c>
      <c r="D7" s="72"/>
      <c r="E7" s="68">
        <v>100.22549217170284</v>
      </c>
      <c r="F7" s="68">
        <v>56.064000010490417</v>
      </c>
      <c r="G7" s="68">
        <v>60.774783396720885</v>
      </c>
    </row>
    <row r="8" spans="1:13" x14ac:dyDescent="0.75">
      <c r="A8" s="7" t="s">
        <v>10</v>
      </c>
      <c r="B8" s="68">
        <v>113.08620834350586</v>
      </c>
      <c r="C8" s="68"/>
      <c r="D8" s="68"/>
      <c r="E8" s="68">
        <v>94.469031554002029</v>
      </c>
      <c r="F8" s="68">
        <v>53.638237532447363</v>
      </c>
      <c r="G8" s="68">
        <v>75.856546640396118</v>
      </c>
    </row>
    <row r="9" spans="1:13" x14ac:dyDescent="0.75">
      <c r="A9" s="7" t="s">
        <v>11</v>
      </c>
      <c r="B9" s="68">
        <v>21.244006745955524</v>
      </c>
      <c r="C9" s="68">
        <v>18.673257382710776</v>
      </c>
      <c r="D9" s="68">
        <v>163.99204858144125</v>
      </c>
      <c r="E9" s="68">
        <v>45.196186152371496</v>
      </c>
      <c r="F9" s="68">
        <v>18.908190449078877</v>
      </c>
      <c r="G9" s="68">
        <v>29.258809383710226</v>
      </c>
    </row>
    <row r="10" spans="1:13" ht="16.5" thickBot="1" x14ac:dyDescent="0.9">
      <c r="A10" s="8" t="s">
        <v>12</v>
      </c>
      <c r="B10" s="73">
        <v>19.578239059448244</v>
      </c>
      <c r="C10" s="73"/>
      <c r="D10" s="73"/>
      <c r="E10" s="73">
        <v>102.56038074493408</v>
      </c>
      <c r="F10" s="73">
        <v>14.462348937988281</v>
      </c>
      <c r="G10" s="73">
        <v>38.034962614377342</v>
      </c>
    </row>
  </sheetData>
  <hyperlinks>
    <hyperlink ref="M5" location="'Table of Content'!A1" display="'Table of Content'!A1" xr:uid="{00000000-0004-0000-0500-000000000000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L10"/>
  <sheetViews>
    <sheetView topLeftCell="A2" zoomScale="104" zoomScaleNormal="104" workbookViewId="0">
      <pane xSplit="1" ySplit="3" topLeftCell="B5" activePane="bottomRight" state="frozen"/>
      <selection activeCell="A2" sqref="A2"/>
      <selection pane="topRight" activeCell="B2" sqref="B2"/>
      <selection pane="bottomLeft" activeCell="A5" sqref="A5"/>
      <selection pane="bottomRight" activeCell="D13" sqref="D13"/>
    </sheetView>
  </sheetViews>
  <sheetFormatPr defaultRowHeight="15.75" x14ac:dyDescent="0.75"/>
  <cols>
    <col min="1" max="1" width="25.1328125" style="4" bestFit="1" customWidth="1"/>
    <col min="2" max="2" width="9.6328125" style="4" bestFit="1" customWidth="1"/>
    <col min="3" max="3" width="10.36328125" style="4" bestFit="1" customWidth="1"/>
    <col min="4" max="6" width="8.2265625" style="4" bestFit="1" customWidth="1"/>
    <col min="7" max="7" width="9.1328125" style="4"/>
  </cols>
  <sheetData>
    <row r="2" spans="1:12" x14ac:dyDescent="0.75">
      <c r="A2" s="1" t="s">
        <v>17</v>
      </c>
    </row>
    <row r="3" spans="1:12" ht="16.5" thickBot="1" x14ac:dyDescent="0.9"/>
    <row r="4" spans="1:12" ht="17.25" thickTop="1" thickBot="1" x14ac:dyDescent="0.9">
      <c r="A4" s="9" t="s">
        <v>0</v>
      </c>
      <c r="B4" s="15" t="s">
        <v>1</v>
      </c>
      <c r="C4" s="15" t="s">
        <v>2</v>
      </c>
      <c r="D4" s="15" t="s">
        <v>3</v>
      </c>
      <c r="E4" s="15" t="s">
        <v>4</v>
      </c>
      <c r="F4" s="15" t="s">
        <v>6</v>
      </c>
      <c r="L4" t="s">
        <v>54</v>
      </c>
    </row>
    <row r="5" spans="1:12" x14ac:dyDescent="0.75">
      <c r="A5" s="7" t="s">
        <v>7</v>
      </c>
      <c r="B5" s="68">
        <v>8.4080357142857149</v>
      </c>
      <c r="C5" s="68">
        <v>269.08955223880599</v>
      </c>
      <c r="D5" s="68">
        <v>43.46875</v>
      </c>
      <c r="E5" s="68">
        <v>8.8518518518518512</v>
      </c>
      <c r="F5" s="68">
        <v>15.111111111111111</v>
      </c>
      <c r="L5" s="17" t="s">
        <v>53</v>
      </c>
    </row>
    <row r="6" spans="1:12" x14ac:dyDescent="0.75">
      <c r="A6" s="7" t="s">
        <v>8</v>
      </c>
      <c r="B6" s="68">
        <v>8.409433962264151</v>
      </c>
      <c r="C6" s="68">
        <v>145</v>
      </c>
      <c r="D6" s="68">
        <v>22.666666666666668</v>
      </c>
      <c r="E6" s="68">
        <v>7.6131386861313866</v>
      </c>
      <c r="F6" s="68">
        <v>8.726790450928382</v>
      </c>
    </row>
    <row r="7" spans="1:12" x14ac:dyDescent="0.75">
      <c r="A7" s="7" t="s">
        <v>9</v>
      </c>
      <c r="B7" s="68">
        <v>13.169934640522875</v>
      </c>
      <c r="C7" s="68">
        <v>457</v>
      </c>
      <c r="D7" s="68">
        <v>64.555555555555557</v>
      </c>
      <c r="E7" s="68">
        <v>15.827586206896552</v>
      </c>
      <c r="F7" s="68">
        <v>17.600000000000001</v>
      </c>
    </row>
    <row r="8" spans="1:12" x14ac:dyDescent="0.75">
      <c r="A8" s="7" t="s">
        <v>10</v>
      </c>
      <c r="B8" s="68">
        <v>20.69047619047619</v>
      </c>
      <c r="C8" s="68">
        <v>435</v>
      </c>
      <c r="D8" s="68"/>
      <c r="E8" s="68">
        <v>24.166666666666668</v>
      </c>
      <c r="F8" s="68">
        <v>25.138888888888889</v>
      </c>
    </row>
    <row r="9" spans="1:12" x14ac:dyDescent="0.75">
      <c r="A9" s="7" t="s">
        <v>11</v>
      </c>
      <c r="B9" s="68">
        <v>14.729787234042552</v>
      </c>
      <c r="C9" s="68">
        <v>290</v>
      </c>
      <c r="D9" s="68">
        <v>9</v>
      </c>
      <c r="E9" s="68">
        <v>10.819444444444445</v>
      </c>
      <c r="F9" s="68">
        <v>17.409395973154364</v>
      </c>
    </row>
    <row r="10" spans="1:12" ht="16.5" thickBot="1" x14ac:dyDescent="0.9">
      <c r="A10" s="10" t="s">
        <v>12</v>
      </c>
      <c r="B10" s="69">
        <v>13.78125</v>
      </c>
      <c r="C10" s="69"/>
      <c r="D10" s="70"/>
      <c r="E10" s="69">
        <v>8.75</v>
      </c>
      <c r="F10" s="69">
        <v>14.4</v>
      </c>
    </row>
  </sheetData>
  <hyperlinks>
    <hyperlink ref="L5" location="'Table of Content'!A1" display="'Table of Content'!A1" xr:uid="{00000000-0004-0000-0600-000000000000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L6"/>
  <sheetViews>
    <sheetView zoomScaleNormal="100" workbookViewId="0">
      <selection activeCell="A19" sqref="A19"/>
    </sheetView>
  </sheetViews>
  <sheetFormatPr defaultRowHeight="15.75" x14ac:dyDescent="0.75"/>
  <cols>
    <col min="1" max="1" width="25.1328125" style="4" bestFit="1" customWidth="1"/>
    <col min="2" max="2" width="9.6328125" style="4" bestFit="1" customWidth="1"/>
    <col min="3" max="3" width="10.36328125" style="4" bestFit="1" customWidth="1"/>
    <col min="4" max="4" width="8.2265625" style="4" bestFit="1" customWidth="1"/>
    <col min="5" max="5" width="8.1328125" style="4" bestFit="1" customWidth="1"/>
    <col min="6" max="6" width="8.2265625" style="4" bestFit="1" customWidth="1"/>
    <col min="7" max="8" width="9.1328125" style="4"/>
  </cols>
  <sheetData>
    <row r="2" spans="1:12" x14ac:dyDescent="0.75">
      <c r="A2" s="1" t="s">
        <v>18</v>
      </c>
    </row>
    <row r="3" spans="1:12" ht="16.5" thickBot="1" x14ac:dyDescent="0.9"/>
    <row r="4" spans="1:12" ht="17.25" thickTop="1" thickBot="1" x14ac:dyDescent="0.9">
      <c r="A4" s="9" t="s">
        <v>0</v>
      </c>
      <c r="B4" s="15" t="s">
        <v>1</v>
      </c>
      <c r="C4" s="15" t="s">
        <v>2</v>
      </c>
      <c r="D4" s="15" t="s">
        <v>3</v>
      </c>
      <c r="E4" s="15" t="s">
        <v>4</v>
      </c>
      <c r="F4" s="15" t="s">
        <v>6</v>
      </c>
      <c r="L4" t="s">
        <v>54</v>
      </c>
    </row>
    <row r="5" spans="1:12" x14ac:dyDescent="0.75">
      <c r="A5" s="7" t="s">
        <v>8</v>
      </c>
      <c r="B5" s="68">
        <v>6.850575472946157</v>
      </c>
      <c r="C5" s="68">
        <v>123.59868421052632</v>
      </c>
      <c r="D5" s="68">
        <v>50.281045751633989</v>
      </c>
      <c r="E5" s="68">
        <v>6.3618090452261304</v>
      </c>
      <c r="F5" s="68">
        <v>10.845700824499412</v>
      </c>
    </row>
    <row r="6" spans="1:12" ht="16.5" thickBot="1" x14ac:dyDescent="0.9">
      <c r="A6" s="10" t="s">
        <v>11</v>
      </c>
      <c r="B6" s="69">
        <v>1</v>
      </c>
      <c r="C6" s="69"/>
      <c r="D6" s="69"/>
      <c r="E6" s="70"/>
      <c r="F6" s="69">
        <v>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L10"/>
  <sheetViews>
    <sheetView zoomScale="98" zoomScaleNormal="98" workbookViewId="0">
      <selection activeCell="D17" sqref="D17"/>
    </sheetView>
  </sheetViews>
  <sheetFormatPr defaultRowHeight="15.75" x14ac:dyDescent="0.75"/>
  <cols>
    <col min="1" max="1" width="25.1328125" style="4" bestFit="1" customWidth="1"/>
    <col min="2" max="2" width="9.5" style="4" bestFit="1" customWidth="1"/>
    <col min="3" max="3" width="10.2265625" style="4" bestFit="1" customWidth="1"/>
    <col min="4" max="4" width="7.2265625" style="4" bestFit="1" customWidth="1"/>
    <col min="5" max="5" width="8.1328125" style="4" bestFit="1" customWidth="1"/>
    <col min="6" max="6" width="5.5" style="4" bestFit="1" customWidth="1"/>
    <col min="7" max="7" width="9.1328125" style="4"/>
  </cols>
  <sheetData>
    <row r="2" spans="1:12" x14ac:dyDescent="0.75">
      <c r="A2" s="1" t="s">
        <v>19</v>
      </c>
    </row>
    <row r="3" spans="1:12" ht="16.5" thickBot="1" x14ac:dyDescent="0.9"/>
    <row r="4" spans="1:12" ht="17.25" thickTop="1" thickBot="1" x14ac:dyDescent="0.9">
      <c r="A4" s="9" t="s">
        <v>0</v>
      </c>
      <c r="B4" s="15" t="s">
        <v>1</v>
      </c>
      <c r="C4" s="15" t="s">
        <v>2</v>
      </c>
      <c r="D4" s="15" t="s">
        <v>3</v>
      </c>
      <c r="E4" s="15" t="s">
        <v>4</v>
      </c>
      <c r="F4" s="15" t="s">
        <v>6</v>
      </c>
      <c r="L4" t="s">
        <v>54</v>
      </c>
    </row>
    <row r="5" spans="1:12" x14ac:dyDescent="0.75">
      <c r="A5" s="7" t="s">
        <v>7</v>
      </c>
      <c r="B5" s="164">
        <v>113.75243144136455</v>
      </c>
      <c r="C5" s="164">
        <v>43.989279017213789</v>
      </c>
      <c r="D5" s="164">
        <v>137.42756617069244</v>
      </c>
      <c r="E5" s="164">
        <v>190.86748480796814</v>
      </c>
      <c r="F5" s="164">
        <v>100.16263229317136</v>
      </c>
      <c r="L5" s="17" t="s">
        <v>53</v>
      </c>
    </row>
    <row r="6" spans="1:12" x14ac:dyDescent="0.75">
      <c r="A6" s="7" t="s">
        <v>8</v>
      </c>
      <c r="B6" s="164">
        <v>110.38598589402325</v>
      </c>
      <c r="C6" s="164">
        <v>57.418972128476852</v>
      </c>
      <c r="D6" s="164">
        <v>160.28618682755365</v>
      </c>
      <c r="E6" s="164">
        <v>150.0547637382563</v>
      </c>
      <c r="F6" s="164">
        <v>56.940352840195914</v>
      </c>
    </row>
    <row r="7" spans="1:12" x14ac:dyDescent="0.75">
      <c r="A7" s="7" t="s">
        <v>9</v>
      </c>
      <c r="B7" s="164">
        <v>162.05334747460932</v>
      </c>
      <c r="C7" s="164">
        <v>91.319390685370806</v>
      </c>
      <c r="D7" s="164">
        <v>112.80129565132989</v>
      </c>
      <c r="E7" s="164">
        <v>155.81523326347613</v>
      </c>
      <c r="F7" s="164">
        <v>57.190033441119724</v>
      </c>
    </row>
    <row r="8" spans="1:12" x14ac:dyDescent="0.75">
      <c r="A8" s="7" t="s">
        <v>10</v>
      </c>
      <c r="B8" s="164">
        <v>88.973778367042542</v>
      </c>
      <c r="C8" s="164">
        <v>69.031155178180114</v>
      </c>
      <c r="D8" s="164"/>
      <c r="E8" s="164">
        <v>94.052471478780106</v>
      </c>
      <c r="F8" s="164">
        <v>52.397989802890351</v>
      </c>
    </row>
    <row r="9" spans="1:12" x14ac:dyDescent="0.75">
      <c r="A9" s="7" t="s">
        <v>11</v>
      </c>
      <c r="B9" s="164">
        <v>97.038950937463241</v>
      </c>
      <c r="C9" s="164">
        <v>49.122705952160885</v>
      </c>
      <c r="D9" s="164">
        <v>203.32284736633301</v>
      </c>
      <c r="E9" s="164">
        <v>137.18375562628111</v>
      </c>
      <c r="F9" s="164">
        <v>54.088098485597826</v>
      </c>
    </row>
    <row r="10" spans="1:12" ht="16.5" thickBot="1" x14ac:dyDescent="0.9">
      <c r="A10" s="10" t="s">
        <v>12</v>
      </c>
      <c r="B10" s="165">
        <v>67.256815817207098</v>
      </c>
      <c r="C10" s="165">
        <v>30.510123777389527</v>
      </c>
      <c r="D10" s="166"/>
      <c r="E10" s="165">
        <v>134.83998870849609</v>
      </c>
      <c r="F10" s="165">
        <v>87.109247642755506</v>
      </c>
    </row>
  </sheetData>
  <hyperlinks>
    <hyperlink ref="L5" location="'Table of Content'!A1" display="'Table of Content'!A1" xr:uid="{00000000-0004-0000-0800-000000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25</vt:i4>
      </vt:variant>
      <vt:variant>
        <vt:lpstr>Named Ranges</vt:lpstr>
      </vt:variant>
      <vt:variant>
        <vt:i4>27</vt:i4>
      </vt:variant>
    </vt:vector>
  </HeadingPairs>
  <TitlesOfParts>
    <vt:vector size="52" baseType="lpstr">
      <vt:lpstr>Table of Content</vt:lpstr>
      <vt:lpstr>Table 1</vt:lpstr>
      <vt:lpstr>Table 2</vt:lpstr>
      <vt:lpstr>Table 3</vt:lpstr>
      <vt:lpstr>Table 4</vt:lpstr>
      <vt:lpstr>Table 5</vt:lpstr>
      <vt:lpstr>Table 6</vt:lpstr>
      <vt:lpstr>Table 7</vt:lpstr>
      <vt:lpstr>Table 8</vt:lpstr>
      <vt:lpstr>Table 9</vt:lpstr>
      <vt:lpstr>Table 10</vt:lpstr>
      <vt:lpstr>Table 11</vt:lpstr>
      <vt:lpstr>Table 12</vt:lpstr>
      <vt:lpstr>Table 13</vt:lpstr>
      <vt:lpstr>Table 14</vt:lpstr>
      <vt:lpstr>Table 15</vt:lpstr>
      <vt:lpstr>Table 16</vt:lpstr>
      <vt:lpstr>Table 17</vt:lpstr>
      <vt:lpstr>Table 18</vt:lpstr>
      <vt:lpstr>Table 19</vt:lpstr>
      <vt:lpstr>Table 20</vt:lpstr>
      <vt:lpstr>Table 21</vt:lpstr>
      <vt:lpstr>Table 22</vt:lpstr>
      <vt:lpstr>Table 23</vt:lpstr>
      <vt:lpstr>Table D1</vt:lpstr>
      <vt:lpstr>'Table 10'!_ftn1</vt:lpstr>
      <vt:lpstr>'Table 10'!_ftnref1</vt:lpstr>
      <vt:lpstr>'Table 1'!_Ref485812235</vt:lpstr>
      <vt:lpstr>'Table 2'!_Ref485876940</vt:lpstr>
      <vt:lpstr>'Table 10'!_Ref486406266</vt:lpstr>
      <vt:lpstr>'Table 4'!_Ref496868177</vt:lpstr>
      <vt:lpstr>'Table 13'!_Ref496877834</vt:lpstr>
      <vt:lpstr>'Table 22'!_Toc149054376</vt:lpstr>
      <vt:lpstr>'Table 3'!_Toc162258886</vt:lpstr>
      <vt:lpstr>'Table 5'!_Toc162258888</vt:lpstr>
      <vt:lpstr>'Table 6'!_Toc162258889</vt:lpstr>
      <vt:lpstr>'Table 7'!_Toc162258890</vt:lpstr>
      <vt:lpstr>'Table 8'!_Toc162258891</vt:lpstr>
      <vt:lpstr>'Table 9'!_Toc162258892</vt:lpstr>
      <vt:lpstr>'Table 11'!_Toc162258894</vt:lpstr>
      <vt:lpstr>'Table 12'!_Toc162258895</vt:lpstr>
      <vt:lpstr>'Table 14'!_Toc162258897</vt:lpstr>
      <vt:lpstr>'Table 15'!_Toc162258898</vt:lpstr>
      <vt:lpstr>'Table 16'!_Toc162258899</vt:lpstr>
      <vt:lpstr>'Table 17'!_Toc162258900</vt:lpstr>
      <vt:lpstr>'Table 18'!_Toc162258901</vt:lpstr>
      <vt:lpstr>'Table 19'!_Toc162258902</vt:lpstr>
      <vt:lpstr>'Table 20'!_Toc162258903</vt:lpstr>
      <vt:lpstr>'Table 21'!_Toc162258904</vt:lpstr>
      <vt:lpstr>'Table 23'!_Toc162258906</vt:lpstr>
      <vt:lpstr>'Table 20'!OLE_LINK2</vt:lpstr>
      <vt:lpstr>Table_D1._Travel_Service_2015_–_2024__in_million_USD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NISR</dc:creator>
  <cp:lastModifiedBy>NISR</cp:lastModifiedBy>
  <dcterms:created xsi:type="dcterms:W3CDTF">2024-04-05T07:16:03Z</dcterms:created>
  <dcterms:modified xsi:type="dcterms:W3CDTF">2026-03-02T08:58:26Z</dcterms:modified>
</cp:coreProperties>
</file>